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312" windowWidth="14592" windowHeight="7836" firstSheet="2" activeTab="7"/>
  </bookViews>
  <sheets>
    <sheet name="f2" sheetId="1" state="hidden" r:id="rId1"/>
    <sheet name="f2 (2)" sheetId="2" state="hidden" r:id="rId2"/>
    <sheet name="f2 (3)" sheetId="3" r:id="rId3"/>
    <sheet name="SP" sheetId="4" r:id="rId4"/>
    <sheet name="6000470" sheetId="5" r:id="rId5"/>
    <sheet name="6000460" sheetId="6" r:id="rId6"/>
    <sheet name="6000160" sheetId="7" r:id="rId7"/>
    <sheet name="6000110" sheetId="8" r:id="rId8"/>
    <sheet name="6000092" sheetId="9" r:id="rId9"/>
    <sheet name="8000150" sheetId="10" r:id="rId10"/>
    <sheet name="6000726" sheetId="12" r:id="rId11"/>
  </sheets>
  <definedNames>
    <definedName name="_xlnm.Print_Titles" localSheetId="8">'6000092'!$19:$25</definedName>
    <definedName name="_xlnm.Print_Titles" localSheetId="7">'6000110'!$19:$25</definedName>
    <definedName name="_xlnm.Print_Titles" localSheetId="6">'6000160'!$19:$25</definedName>
    <definedName name="_xlnm.Print_Titles" localSheetId="5">'6000460'!$19:$25</definedName>
    <definedName name="_xlnm.Print_Titles" localSheetId="4">'6000470'!$19:$25</definedName>
    <definedName name="_xlnm.Print_Titles" localSheetId="0">'f2'!$19:$25</definedName>
    <definedName name="_xlnm.Print_Titles" localSheetId="1">'f2 (2)'!$19:$25</definedName>
    <definedName name="_xlnm.Print_Titles" localSheetId="2">'f2 (3)'!$19:$25</definedName>
    <definedName name="_xlnm.Print_Titles" localSheetId="3">SP!$19:$25</definedName>
    <definedName name="Z_05B54777_5D6F_4067_9B5E_F0A938B54982_.wvu.Cols" localSheetId="0" hidden="1">'f2'!$M:$P</definedName>
    <definedName name="Z_05B54777_5D6F_4067_9B5E_F0A938B54982_.wvu.Cols" localSheetId="1" hidden="1">'f2 (2)'!$M:$P</definedName>
    <definedName name="Z_05B54777_5D6F_4067_9B5E_F0A938B54982_.wvu.Cols" localSheetId="2" hidden="1">'f2 (3)'!$M:$P</definedName>
    <definedName name="Z_05B54777_5D6F_4067_9B5E_F0A938B54982_.wvu.PrintTitles" localSheetId="0" hidden="1">'f2'!$19:$25</definedName>
    <definedName name="Z_05B54777_5D6F_4067_9B5E_F0A938B54982_.wvu.PrintTitles" localSheetId="1" hidden="1">'f2 (2)'!$19:$25</definedName>
    <definedName name="Z_05B54777_5D6F_4067_9B5E_F0A938B54982_.wvu.PrintTitles" localSheetId="2" hidden="1">'f2 (3)'!$19:$25</definedName>
    <definedName name="Z_57A1E72B_DFC1_4C5D_ABA7_C1A26EB31789_.wvu.Cols" localSheetId="0" hidden="1">'f2'!$M:$P</definedName>
    <definedName name="Z_57A1E72B_DFC1_4C5D_ABA7_C1A26EB31789_.wvu.Cols" localSheetId="1" hidden="1">'f2 (2)'!$M:$P</definedName>
    <definedName name="Z_57A1E72B_DFC1_4C5D_ABA7_C1A26EB31789_.wvu.Cols" localSheetId="2" hidden="1">'f2 (3)'!$M:$P</definedName>
    <definedName name="Z_57A1E72B_DFC1_4C5D_ABA7_C1A26EB31789_.wvu.PrintTitles" localSheetId="0" hidden="1">'f2'!$19:$25</definedName>
    <definedName name="Z_57A1E72B_DFC1_4C5D_ABA7_C1A26EB31789_.wvu.PrintTitles" localSheetId="1" hidden="1">'f2 (2)'!$19:$25</definedName>
    <definedName name="Z_57A1E72B_DFC1_4C5D_ABA7_C1A26EB31789_.wvu.PrintTitles" localSheetId="2" hidden="1">'f2 (3)'!$19:$25</definedName>
    <definedName name="Z_9B727EDB_49B4_42DC_BF97_3A35178E0BFD_.wvu.Cols" localSheetId="0" hidden="1">'f2'!$M:$P</definedName>
    <definedName name="Z_9B727EDB_49B4_42DC_BF97_3A35178E0BFD_.wvu.Cols" localSheetId="1" hidden="1">'f2 (2)'!$M:$P</definedName>
    <definedName name="Z_9B727EDB_49B4_42DC_BF97_3A35178E0BFD_.wvu.Cols" localSheetId="2" hidden="1">'f2 (3)'!$M:$P</definedName>
    <definedName name="Z_9B727EDB_49B4_42DC_BF97_3A35178E0BFD_.wvu.PrintTitles" localSheetId="0" hidden="1">'f2'!$19:$25</definedName>
    <definedName name="Z_9B727EDB_49B4_42DC_BF97_3A35178E0BFD_.wvu.PrintTitles" localSheetId="1" hidden="1">'f2 (2)'!$19:$25</definedName>
    <definedName name="Z_9B727EDB_49B4_42DC_BF97_3A35178E0BFD_.wvu.PrintTitles" localSheetId="2" hidden="1">'f2 (3)'!$19:$25</definedName>
    <definedName name="Z_D669FC1B_AE0B_4417_8D6F_8460D68D5677_.wvu.Cols" localSheetId="0" hidden="1">'f2'!$M:$P</definedName>
    <definedName name="Z_D669FC1B_AE0B_4417_8D6F_8460D68D5677_.wvu.Cols" localSheetId="1" hidden="1">'f2 (2)'!$M:$P</definedName>
    <definedName name="Z_D669FC1B_AE0B_4417_8D6F_8460D68D5677_.wvu.Cols" localSheetId="2" hidden="1">'f2 (3)'!$M:$P</definedName>
    <definedName name="Z_D669FC1B_AE0B_4417_8D6F_8460D68D5677_.wvu.PrintTitles" localSheetId="0" hidden="1">'f2'!$19:$25</definedName>
    <definedName name="Z_D669FC1B_AE0B_4417_8D6F_8460D68D5677_.wvu.PrintTitles" localSheetId="1" hidden="1">'f2 (2)'!$19:$25</definedName>
    <definedName name="Z_D669FC1B_AE0B_4417_8D6F_8460D68D5677_.wvu.PrintTitles" localSheetId="2" hidden="1">'f2 (3)'!$19:$25</definedName>
    <definedName name="Z_DF4717B8_E960_4300_AF40_4AC5F93B40E3_.wvu.Cols" localSheetId="0" hidden="1">'f2'!$M:$P</definedName>
    <definedName name="Z_DF4717B8_E960_4300_AF40_4AC5F93B40E3_.wvu.Cols" localSheetId="1" hidden="1">'f2 (2)'!$M:$P</definedName>
    <definedName name="Z_DF4717B8_E960_4300_AF40_4AC5F93B40E3_.wvu.Cols" localSheetId="2" hidden="1">'f2 (3)'!$M:$P</definedName>
    <definedName name="Z_DF4717B8_E960_4300_AF40_4AC5F93B40E3_.wvu.PrintTitles" localSheetId="0" hidden="1">'f2'!$19:$25</definedName>
    <definedName name="Z_DF4717B8_E960_4300_AF40_4AC5F93B40E3_.wvu.PrintTitles" localSheetId="1" hidden="1">'f2 (2)'!$19:$25</definedName>
    <definedName name="Z_DF4717B8_E960_4300_AF40_4AC5F93B40E3_.wvu.PrintTitles" localSheetId="2" hidden="1">'f2 (3)'!$19:$25</definedName>
  </definedNames>
  <calcPr calcId="125725"/>
  <customWorkbookViews>
    <customWorkbookView name="irmila@lrs.lt - Personal View" guid="{DF4717B8-E960-4300-AF40-4AC5F93B40E3}" mergeInterval="0" personalView="1" maximized="1" windowWidth="1916" windowHeight="1029" activeSheetId="3"/>
    <customWorkbookView name="Agnė Baronaitė - Individuali peržiūra" guid="{D669FC1B-AE0B-4417-8D6F-8460D68D5677}" mergeInterval="0" personalView="1" maximized="1" windowWidth="1916" windowHeight="855" activeSheetId="3"/>
    <customWorkbookView name="Jolanta Puodžiūnienė - Individuali peržiūra" guid="{57A1E72B-DFC1-4C5D-ABA7-C1A26EB31789}" mergeInterval="0" personalView="1" maximized="1" windowWidth="1916" windowHeight="855" activeSheetId="3" showComments="commIndAndComment"/>
    <customWorkbookView name="AZ - Personal View" guid="{9B727EDB-49B4-42DC-BF97-3A35178E0BFD}" mergeInterval="0" personalView="1" maximized="1" windowWidth="1276" windowHeight="856" activeSheetId="3"/>
    <customWorkbookView name="Marija Čekanavičienė - Individuali peržiūra" guid="{05B54777-5D6F-4067-9B5E-F0A938B54982}" mergeInterval="0" personalView="1" maximized="1" windowWidth="1916" windowHeight="865" activeSheetId="3"/>
  </customWorkbookViews>
</workbook>
</file>

<file path=xl/calcChain.xml><?xml version="1.0" encoding="utf-8"?>
<calcChain xmlns="http://schemas.openxmlformats.org/spreadsheetml/2006/main">
  <c r="I33" i="12"/>
  <c r="I32" s="1"/>
  <c r="J33"/>
  <c r="J32" s="1"/>
  <c r="K33"/>
  <c r="K32" s="1"/>
  <c r="L33"/>
  <c r="L32" s="1"/>
  <c r="I34"/>
  <c r="J34"/>
  <c r="K34"/>
  <c r="L34"/>
  <c r="I38"/>
  <c r="I37" s="1"/>
  <c r="J38"/>
  <c r="J37" s="1"/>
  <c r="K38"/>
  <c r="K37" s="1"/>
  <c r="L38"/>
  <c r="L37" s="1"/>
  <c r="I39"/>
  <c r="J39"/>
  <c r="K39"/>
  <c r="L39"/>
  <c r="I44"/>
  <c r="I43" s="1"/>
  <c r="I42" s="1"/>
  <c r="I41" s="1"/>
  <c r="J44"/>
  <c r="J43" s="1"/>
  <c r="J42" s="1"/>
  <c r="J41" s="1"/>
  <c r="K44"/>
  <c r="K43" s="1"/>
  <c r="K42" s="1"/>
  <c r="K41" s="1"/>
  <c r="L44"/>
  <c r="L43" s="1"/>
  <c r="L42" s="1"/>
  <c r="L41" s="1"/>
  <c r="I66"/>
  <c r="I65" s="1"/>
  <c r="J66"/>
  <c r="J65" s="1"/>
  <c r="K66"/>
  <c r="K65" s="1"/>
  <c r="L66"/>
  <c r="L65" s="1"/>
  <c r="I67"/>
  <c r="J67"/>
  <c r="K67"/>
  <c r="L67"/>
  <c r="I71"/>
  <c r="J71"/>
  <c r="K71"/>
  <c r="L71"/>
  <c r="I72"/>
  <c r="J72"/>
  <c r="K72"/>
  <c r="L72"/>
  <c r="I76"/>
  <c r="J76"/>
  <c r="K76"/>
  <c r="L76"/>
  <c r="I77"/>
  <c r="J77"/>
  <c r="K77"/>
  <c r="L77"/>
  <c r="I82"/>
  <c r="I81" s="1"/>
  <c r="J82"/>
  <c r="J81" s="1"/>
  <c r="K82"/>
  <c r="K81" s="1"/>
  <c r="L82"/>
  <c r="L81" s="1"/>
  <c r="I83"/>
  <c r="J83"/>
  <c r="K83"/>
  <c r="L83"/>
  <c r="I87"/>
  <c r="I86" s="1"/>
  <c r="I85" s="1"/>
  <c r="J87"/>
  <c r="J86" s="1"/>
  <c r="J85" s="1"/>
  <c r="K87"/>
  <c r="K86" s="1"/>
  <c r="K85" s="1"/>
  <c r="L87"/>
  <c r="L86" s="1"/>
  <c r="L85" s="1"/>
  <c r="I88"/>
  <c r="J88"/>
  <c r="K88"/>
  <c r="L88"/>
  <c r="I95"/>
  <c r="I94" s="1"/>
  <c r="J95"/>
  <c r="J94" s="1"/>
  <c r="K95"/>
  <c r="K94" s="1"/>
  <c r="L95"/>
  <c r="L94" s="1"/>
  <c r="I96"/>
  <c r="J96"/>
  <c r="K96"/>
  <c r="L96"/>
  <c r="I100"/>
  <c r="I99" s="1"/>
  <c r="J100"/>
  <c r="J99" s="1"/>
  <c r="K100"/>
  <c r="K99" s="1"/>
  <c r="L100"/>
  <c r="L99" s="1"/>
  <c r="I101"/>
  <c r="J101"/>
  <c r="K101"/>
  <c r="L101"/>
  <c r="I105"/>
  <c r="I104" s="1"/>
  <c r="J105"/>
  <c r="J104" s="1"/>
  <c r="K105"/>
  <c r="K104" s="1"/>
  <c r="L105"/>
  <c r="L104" s="1"/>
  <c r="I106"/>
  <c r="J106"/>
  <c r="K106"/>
  <c r="L106"/>
  <c r="I111"/>
  <c r="I110" s="1"/>
  <c r="J111"/>
  <c r="J110" s="1"/>
  <c r="K111"/>
  <c r="K110" s="1"/>
  <c r="L111"/>
  <c r="L110" s="1"/>
  <c r="I112"/>
  <c r="J112"/>
  <c r="K112"/>
  <c r="L112"/>
  <c r="I116"/>
  <c r="I115" s="1"/>
  <c r="J116"/>
  <c r="J115" s="1"/>
  <c r="K116"/>
  <c r="K115" s="1"/>
  <c r="L116"/>
  <c r="L115" s="1"/>
  <c r="I117"/>
  <c r="J117"/>
  <c r="K117"/>
  <c r="L117"/>
  <c r="I120"/>
  <c r="I119" s="1"/>
  <c r="J120"/>
  <c r="J119" s="1"/>
  <c r="K120"/>
  <c r="K119" s="1"/>
  <c r="L120"/>
  <c r="L119" s="1"/>
  <c r="I121"/>
  <c r="J121"/>
  <c r="K121"/>
  <c r="L121"/>
  <c r="I124"/>
  <c r="I123" s="1"/>
  <c r="J124"/>
  <c r="J123" s="1"/>
  <c r="K124"/>
  <c r="K123" s="1"/>
  <c r="L124"/>
  <c r="L123" s="1"/>
  <c r="I125"/>
  <c r="J125"/>
  <c r="K125"/>
  <c r="L125"/>
  <c r="I128"/>
  <c r="I127" s="1"/>
  <c r="J128"/>
  <c r="J127" s="1"/>
  <c r="K128"/>
  <c r="K127" s="1"/>
  <c r="L128"/>
  <c r="L127" s="1"/>
  <c r="I129"/>
  <c r="J129"/>
  <c r="K129"/>
  <c r="L129"/>
  <c r="I134"/>
  <c r="I133" s="1"/>
  <c r="J134"/>
  <c r="J133" s="1"/>
  <c r="K134"/>
  <c r="K133" s="1"/>
  <c r="L134"/>
  <c r="L133" s="1"/>
  <c r="I135"/>
  <c r="J135"/>
  <c r="K135"/>
  <c r="L135"/>
  <c r="I139"/>
  <c r="I138" s="1"/>
  <c r="J139"/>
  <c r="J138" s="1"/>
  <c r="K139"/>
  <c r="K138" s="1"/>
  <c r="L139"/>
  <c r="L138" s="1"/>
  <c r="I140"/>
  <c r="J140"/>
  <c r="K140"/>
  <c r="L140"/>
  <c r="I144"/>
  <c r="I143" s="1"/>
  <c r="J144"/>
  <c r="J143" s="1"/>
  <c r="K144"/>
  <c r="K143" s="1"/>
  <c r="L144"/>
  <c r="L143" s="1"/>
  <c r="I145"/>
  <c r="J145"/>
  <c r="K145"/>
  <c r="L145"/>
  <c r="I150"/>
  <c r="I149" s="1"/>
  <c r="I148" s="1"/>
  <c r="J150"/>
  <c r="J149" s="1"/>
  <c r="J148" s="1"/>
  <c r="K150"/>
  <c r="K149" s="1"/>
  <c r="K148" s="1"/>
  <c r="L150"/>
  <c r="L149" s="1"/>
  <c r="L148" s="1"/>
  <c r="I151"/>
  <c r="J151"/>
  <c r="K151"/>
  <c r="L151"/>
  <c r="I154"/>
  <c r="J154"/>
  <c r="K154"/>
  <c r="L154"/>
  <c r="I155"/>
  <c r="J155"/>
  <c r="K155"/>
  <c r="L155"/>
  <c r="I159"/>
  <c r="I158" s="1"/>
  <c r="J159"/>
  <c r="J158" s="1"/>
  <c r="K159"/>
  <c r="K158" s="1"/>
  <c r="L159"/>
  <c r="L158" s="1"/>
  <c r="I160"/>
  <c r="J160"/>
  <c r="K160"/>
  <c r="L160"/>
  <c r="I163"/>
  <c r="I162" s="1"/>
  <c r="J163"/>
  <c r="J162" s="1"/>
  <c r="K163"/>
  <c r="K162" s="1"/>
  <c r="L163"/>
  <c r="L162" s="1"/>
  <c r="I164"/>
  <c r="J164"/>
  <c r="K164"/>
  <c r="L164"/>
  <c r="I168"/>
  <c r="J168"/>
  <c r="K168"/>
  <c r="L168"/>
  <c r="I169"/>
  <c r="J169"/>
  <c r="K169"/>
  <c r="L169"/>
  <c r="I177"/>
  <c r="I176" s="1"/>
  <c r="J177"/>
  <c r="J176" s="1"/>
  <c r="K177"/>
  <c r="K176" s="1"/>
  <c r="L177"/>
  <c r="L176" s="1"/>
  <c r="I178"/>
  <c r="J178"/>
  <c r="K178"/>
  <c r="L178"/>
  <c r="I180"/>
  <c r="J180"/>
  <c r="K180"/>
  <c r="L180"/>
  <c r="I181"/>
  <c r="J181"/>
  <c r="K181"/>
  <c r="L181"/>
  <c r="I185"/>
  <c r="J185"/>
  <c r="K185"/>
  <c r="L185"/>
  <c r="I186"/>
  <c r="J186"/>
  <c r="K186"/>
  <c r="L186"/>
  <c r="I189"/>
  <c r="J189"/>
  <c r="K189"/>
  <c r="L189"/>
  <c r="I190"/>
  <c r="J190"/>
  <c r="K190"/>
  <c r="L190"/>
  <c r="I194"/>
  <c r="J194"/>
  <c r="K194"/>
  <c r="L194"/>
  <c r="I195"/>
  <c r="J195"/>
  <c r="K195"/>
  <c r="L195"/>
  <c r="I198"/>
  <c r="I197" s="1"/>
  <c r="J198"/>
  <c r="J197" s="1"/>
  <c r="K198"/>
  <c r="K197" s="1"/>
  <c r="L198"/>
  <c r="L197" s="1"/>
  <c r="I199"/>
  <c r="J199"/>
  <c r="K199"/>
  <c r="L199"/>
  <c r="I206"/>
  <c r="I205" s="1"/>
  <c r="J206"/>
  <c r="J205" s="1"/>
  <c r="K206"/>
  <c r="K205" s="1"/>
  <c r="L206"/>
  <c r="L205" s="1"/>
  <c r="I207"/>
  <c r="J207"/>
  <c r="K207"/>
  <c r="L207"/>
  <c r="I210"/>
  <c r="J210"/>
  <c r="K210"/>
  <c r="L210"/>
  <c r="I211"/>
  <c r="J211"/>
  <c r="K211"/>
  <c r="L211"/>
  <c r="I217"/>
  <c r="I216" s="1"/>
  <c r="J217"/>
  <c r="J216" s="1"/>
  <c r="K217"/>
  <c r="K216" s="1"/>
  <c r="L217"/>
  <c r="L216" s="1"/>
  <c r="I218"/>
  <c r="J218"/>
  <c r="K218"/>
  <c r="L218"/>
  <c r="I221"/>
  <c r="I220" s="1"/>
  <c r="J221"/>
  <c r="J220" s="1"/>
  <c r="K221"/>
  <c r="K220" s="1"/>
  <c r="L221"/>
  <c r="L220" s="1"/>
  <c r="I222"/>
  <c r="J222"/>
  <c r="K222"/>
  <c r="L222"/>
  <c r="I228"/>
  <c r="I227" s="1"/>
  <c r="J228"/>
  <c r="J227" s="1"/>
  <c r="K228"/>
  <c r="K227" s="1"/>
  <c r="L228"/>
  <c r="L227" s="1"/>
  <c r="I229"/>
  <c r="J229"/>
  <c r="K229"/>
  <c r="L229"/>
  <c r="I234"/>
  <c r="J234"/>
  <c r="K234"/>
  <c r="L234"/>
  <c r="I235"/>
  <c r="J235"/>
  <c r="K235"/>
  <c r="L235"/>
  <c r="I238"/>
  <c r="J238"/>
  <c r="K238"/>
  <c r="L238"/>
  <c r="I239"/>
  <c r="J239"/>
  <c r="K239"/>
  <c r="L239"/>
  <c r="I242"/>
  <c r="J242"/>
  <c r="K242"/>
  <c r="L242"/>
  <c r="I243"/>
  <c r="J243"/>
  <c r="K243"/>
  <c r="L243"/>
  <c r="I246"/>
  <c r="J246"/>
  <c r="K246"/>
  <c r="L246"/>
  <c r="I248"/>
  <c r="J248"/>
  <c r="K248"/>
  <c r="L248"/>
  <c r="I250"/>
  <c r="J250"/>
  <c r="K250"/>
  <c r="L250"/>
  <c r="I251"/>
  <c r="J251"/>
  <c r="K251"/>
  <c r="L251"/>
  <c r="I253"/>
  <c r="J253"/>
  <c r="K253"/>
  <c r="L253"/>
  <c r="I254"/>
  <c r="J254"/>
  <c r="K254"/>
  <c r="L254"/>
  <c r="I258"/>
  <c r="I257" s="1"/>
  <c r="J258"/>
  <c r="J257" s="1"/>
  <c r="K258"/>
  <c r="K257" s="1"/>
  <c r="L258"/>
  <c r="L257" s="1"/>
  <c r="I259"/>
  <c r="J259"/>
  <c r="K259"/>
  <c r="L259"/>
  <c r="I264"/>
  <c r="J264"/>
  <c r="K264"/>
  <c r="L264"/>
  <c r="I265"/>
  <c r="J265"/>
  <c r="K265"/>
  <c r="L265"/>
  <c r="I268"/>
  <c r="J268"/>
  <c r="K268"/>
  <c r="L268"/>
  <c r="I269"/>
  <c r="J269"/>
  <c r="K269"/>
  <c r="L269"/>
  <c r="I272"/>
  <c r="J272"/>
  <c r="K272"/>
  <c r="L272"/>
  <c r="I273"/>
  <c r="J273"/>
  <c r="K273"/>
  <c r="L273"/>
  <c r="I276"/>
  <c r="J276"/>
  <c r="K276"/>
  <c r="L276"/>
  <c r="I277"/>
  <c r="J277"/>
  <c r="K277"/>
  <c r="L277"/>
  <c r="I279"/>
  <c r="J279"/>
  <c r="K279"/>
  <c r="L279"/>
  <c r="I280"/>
  <c r="J280"/>
  <c r="K280"/>
  <c r="L280"/>
  <c r="I282"/>
  <c r="J282"/>
  <c r="K282"/>
  <c r="L282"/>
  <c r="I283"/>
  <c r="J283"/>
  <c r="K283"/>
  <c r="L283"/>
  <c r="I289"/>
  <c r="I287" s="1"/>
  <c r="J289"/>
  <c r="J287" s="1"/>
  <c r="K289"/>
  <c r="K287" s="1"/>
  <c r="L289"/>
  <c r="L287" s="1"/>
  <c r="I290"/>
  <c r="J290"/>
  <c r="K290"/>
  <c r="L290"/>
  <c r="I294"/>
  <c r="J294"/>
  <c r="K294"/>
  <c r="L294"/>
  <c r="I295"/>
  <c r="J295"/>
  <c r="K295"/>
  <c r="L295"/>
  <c r="I298"/>
  <c r="J298"/>
  <c r="K298"/>
  <c r="L298"/>
  <c r="I299"/>
  <c r="J299"/>
  <c r="K299"/>
  <c r="L299"/>
  <c r="I302"/>
  <c r="J302"/>
  <c r="K302"/>
  <c r="L302"/>
  <c r="I303"/>
  <c r="J303"/>
  <c r="K303"/>
  <c r="L303"/>
  <c r="I306"/>
  <c r="J306"/>
  <c r="K306"/>
  <c r="L306"/>
  <c r="I307"/>
  <c r="J307"/>
  <c r="K307"/>
  <c r="L307"/>
  <c r="I309"/>
  <c r="J309"/>
  <c r="K309"/>
  <c r="L309"/>
  <c r="I310"/>
  <c r="J310"/>
  <c r="K310"/>
  <c r="L310"/>
  <c r="I312"/>
  <c r="J312"/>
  <c r="K312"/>
  <c r="L312"/>
  <c r="I313"/>
  <c r="J313"/>
  <c r="K313"/>
  <c r="L313"/>
  <c r="I317"/>
  <c r="I316" s="1"/>
  <c r="J317"/>
  <c r="J316" s="1"/>
  <c r="K317"/>
  <c r="K316" s="1"/>
  <c r="L317"/>
  <c r="L316" s="1"/>
  <c r="I318"/>
  <c r="J318"/>
  <c r="K318"/>
  <c r="L318"/>
  <c r="I322"/>
  <c r="J322"/>
  <c r="K322"/>
  <c r="L322"/>
  <c r="I323"/>
  <c r="J323"/>
  <c r="K323"/>
  <c r="L323"/>
  <c r="I326"/>
  <c r="J326"/>
  <c r="K326"/>
  <c r="L326"/>
  <c r="I327"/>
  <c r="J327"/>
  <c r="K327"/>
  <c r="L327"/>
  <c r="I331"/>
  <c r="J331"/>
  <c r="K331"/>
  <c r="L331"/>
  <c r="I332"/>
  <c r="J332"/>
  <c r="K332"/>
  <c r="L332"/>
  <c r="I335"/>
  <c r="J335"/>
  <c r="K335"/>
  <c r="L335"/>
  <c r="I336"/>
  <c r="J336"/>
  <c r="K336"/>
  <c r="L336"/>
  <c r="I338"/>
  <c r="J338"/>
  <c r="K338"/>
  <c r="L338"/>
  <c r="I339"/>
  <c r="J339"/>
  <c r="K339"/>
  <c r="L339"/>
  <c r="I341"/>
  <c r="J341"/>
  <c r="K341"/>
  <c r="L341"/>
  <c r="I342"/>
  <c r="J342"/>
  <c r="K342"/>
  <c r="L342"/>
  <c r="J44" i="10"/>
  <c r="L34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L43" s="1"/>
  <c r="L42" s="1"/>
  <c r="L41" s="1"/>
  <c r="L30" s="1"/>
  <c r="L344" s="1"/>
  <c r="K44"/>
  <c r="K43" s="1"/>
  <c r="K42" s="1"/>
  <c r="K41" s="1"/>
  <c r="K30" s="1"/>
  <c r="K344" s="1"/>
  <c r="J43"/>
  <c r="J42" s="1"/>
  <c r="J41" s="1"/>
  <c r="J30" s="1"/>
  <c r="J344" s="1"/>
  <c r="I44"/>
  <c r="I43"/>
  <c r="I42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I30"/>
  <c r="I344" s="1"/>
  <c r="K286" i="12" l="1"/>
  <c r="I286"/>
  <c r="K226"/>
  <c r="I226"/>
  <c r="K175"/>
  <c r="I175"/>
  <c r="K157"/>
  <c r="I157"/>
  <c r="K132"/>
  <c r="I132"/>
  <c r="K109"/>
  <c r="I109"/>
  <c r="K93"/>
  <c r="I93"/>
  <c r="K64"/>
  <c r="I64"/>
  <c r="K31"/>
  <c r="I31"/>
  <c r="L286"/>
  <c r="J286"/>
  <c r="L226"/>
  <c r="J226"/>
  <c r="L175"/>
  <c r="J175"/>
  <c r="L157"/>
  <c r="J157"/>
  <c r="L132"/>
  <c r="J132"/>
  <c r="L109"/>
  <c r="J109"/>
  <c r="L93"/>
  <c r="J93"/>
  <c r="L64"/>
  <c r="J64"/>
  <c r="L31"/>
  <c r="J31"/>
  <c r="K174"/>
  <c r="I174"/>
  <c r="K30"/>
  <c r="K344" s="1"/>
  <c r="I30"/>
  <c r="I344" s="1"/>
  <c r="L174"/>
  <c r="J174"/>
  <c r="L30"/>
  <c r="L344" s="1"/>
  <c r="J30"/>
  <c r="J344" s="1"/>
  <c r="L342" i="9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6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8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7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5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4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I34" i="3"/>
  <c r="I33"/>
  <c r="I32"/>
  <c r="J34"/>
  <c r="J33"/>
  <c r="J32" s="1"/>
  <c r="K34"/>
  <c r="K33" s="1"/>
  <c r="K32" s="1"/>
  <c r="L34"/>
  <c r="L33"/>
  <c r="L32" s="1"/>
  <c r="L31" s="1"/>
  <c r="I39"/>
  <c r="I38"/>
  <c r="I37"/>
  <c r="J39"/>
  <c r="J38" s="1"/>
  <c r="J37" s="1"/>
  <c r="K39"/>
  <c r="K38" s="1"/>
  <c r="K37" s="1"/>
  <c r="L39"/>
  <c r="L38"/>
  <c r="L37" s="1"/>
  <c r="J41"/>
  <c r="I44"/>
  <c r="I43" s="1"/>
  <c r="I42" s="1"/>
  <c r="I41" s="1"/>
  <c r="J44"/>
  <c r="J43" s="1"/>
  <c r="J42" s="1"/>
  <c r="K44"/>
  <c r="K43"/>
  <c r="K42" s="1"/>
  <c r="K41" s="1"/>
  <c r="L44"/>
  <c r="L43"/>
  <c r="L42"/>
  <c r="L41" s="1"/>
  <c r="I65"/>
  <c r="I64"/>
  <c r="J65"/>
  <c r="J64" s="1"/>
  <c r="K65"/>
  <c r="K64" s="1"/>
  <c r="L65"/>
  <c r="L64"/>
  <c r="I69"/>
  <c r="I70"/>
  <c r="J70"/>
  <c r="J69" s="1"/>
  <c r="K70"/>
  <c r="K69" s="1"/>
  <c r="L70"/>
  <c r="L69"/>
  <c r="I75"/>
  <c r="I74" s="1"/>
  <c r="J75"/>
  <c r="J74"/>
  <c r="K75"/>
  <c r="K74" s="1"/>
  <c r="L75"/>
  <c r="L74"/>
  <c r="J79"/>
  <c r="I81"/>
  <c r="I80" s="1"/>
  <c r="I79" s="1"/>
  <c r="J81"/>
  <c r="J80" s="1"/>
  <c r="K81"/>
  <c r="K80"/>
  <c r="K79" s="1"/>
  <c r="L81"/>
  <c r="L80" s="1"/>
  <c r="L79"/>
  <c r="I85"/>
  <c r="I84" s="1"/>
  <c r="I83" s="1"/>
  <c r="I86"/>
  <c r="J86"/>
  <c r="J85" s="1"/>
  <c r="J84" s="1"/>
  <c r="J83" s="1"/>
  <c r="K86"/>
  <c r="K85" s="1"/>
  <c r="K84" s="1"/>
  <c r="K83"/>
  <c r="L86"/>
  <c r="L85" s="1"/>
  <c r="L84" s="1"/>
  <c r="L83" s="1"/>
  <c r="I94"/>
  <c r="I93"/>
  <c r="I92"/>
  <c r="J94"/>
  <c r="J93" s="1"/>
  <c r="J92" s="1"/>
  <c r="K94"/>
  <c r="K93"/>
  <c r="K92"/>
  <c r="L94"/>
  <c r="L93"/>
  <c r="L92"/>
  <c r="I99"/>
  <c r="I98" s="1"/>
  <c r="I97" s="1"/>
  <c r="J99"/>
  <c r="J98"/>
  <c r="J97" s="1"/>
  <c r="K99"/>
  <c r="K98"/>
  <c r="K97" s="1"/>
  <c r="L99"/>
  <c r="L98"/>
  <c r="L97"/>
  <c r="I104"/>
  <c r="I103" s="1"/>
  <c r="I102" s="1"/>
  <c r="J104"/>
  <c r="J103"/>
  <c r="J102" s="1"/>
  <c r="K104"/>
  <c r="K103"/>
  <c r="K102"/>
  <c r="L104"/>
  <c r="L103"/>
  <c r="L102"/>
  <c r="J108"/>
  <c r="I110"/>
  <c r="I109" s="1"/>
  <c r="I108" s="1"/>
  <c r="J110"/>
  <c r="J109" s="1"/>
  <c r="K110"/>
  <c r="K109"/>
  <c r="K108" s="1"/>
  <c r="L110"/>
  <c r="L109"/>
  <c r="L108"/>
  <c r="I114"/>
  <c r="I113" s="1"/>
  <c r="I115"/>
  <c r="J115"/>
  <c r="J114" s="1"/>
  <c r="J113" s="1"/>
  <c r="K115"/>
  <c r="K114"/>
  <c r="K113" s="1"/>
  <c r="L115"/>
  <c r="L114"/>
  <c r="L113" s="1"/>
  <c r="J118"/>
  <c r="J117"/>
  <c r="I119"/>
  <c r="I118" s="1"/>
  <c r="I117" s="1"/>
  <c r="I107" s="1"/>
  <c r="J119"/>
  <c r="K119"/>
  <c r="K118"/>
  <c r="K117" s="1"/>
  <c r="L119"/>
  <c r="L118"/>
  <c r="L117"/>
  <c r="J122"/>
  <c r="J121"/>
  <c r="I123"/>
  <c r="I122" s="1"/>
  <c r="I121" s="1"/>
  <c r="J123"/>
  <c r="K123"/>
  <c r="K122"/>
  <c r="K121" s="1"/>
  <c r="L123"/>
  <c r="L122"/>
  <c r="L121"/>
  <c r="J126"/>
  <c r="J125" s="1"/>
  <c r="I127"/>
  <c r="I126" s="1"/>
  <c r="I125" s="1"/>
  <c r="J127"/>
  <c r="K127"/>
  <c r="K126" s="1"/>
  <c r="K125" s="1"/>
  <c r="L127"/>
  <c r="L126"/>
  <c r="L125" s="1"/>
  <c r="I133"/>
  <c r="I132"/>
  <c r="I131"/>
  <c r="I130" s="1"/>
  <c r="J133"/>
  <c r="J132" s="1"/>
  <c r="J131" s="1"/>
  <c r="K133"/>
  <c r="K132" s="1"/>
  <c r="K131" s="1"/>
  <c r="L133"/>
  <c r="L132"/>
  <c r="L131" s="1"/>
  <c r="I138"/>
  <c r="I137"/>
  <c r="I136" s="1"/>
  <c r="J138"/>
  <c r="J137"/>
  <c r="J136" s="1"/>
  <c r="K138"/>
  <c r="K137" s="1"/>
  <c r="K136" s="1"/>
  <c r="L138"/>
  <c r="L137"/>
  <c r="L136" s="1"/>
  <c r="I143"/>
  <c r="I142" s="1"/>
  <c r="I141" s="1"/>
  <c r="J143"/>
  <c r="J142"/>
  <c r="J141" s="1"/>
  <c r="K143"/>
  <c r="K142" s="1"/>
  <c r="K141" s="1"/>
  <c r="L143"/>
  <c r="L142"/>
  <c r="L141" s="1"/>
  <c r="J148"/>
  <c r="J147"/>
  <c r="J146" s="1"/>
  <c r="I149"/>
  <c r="I148" s="1"/>
  <c r="J149"/>
  <c r="K149"/>
  <c r="K148" s="1"/>
  <c r="K147" s="1"/>
  <c r="K146"/>
  <c r="L149"/>
  <c r="L148" s="1"/>
  <c r="I153"/>
  <c r="I152" s="1"/>
  <c r="J153"/>
  <c r="J152"/>
  <c r="K153"/>
  <c r="K152" s="1"/>
  <c r="L153"/>
  <c r="L152"/>
  <c r="I158"/>
  <c r="I157" s="1"/>
  <c r="I156" s="1"/>
  <c r="J158"/>
  <c r="J157" s="1"/>
  <c r="J156" s="1"/>
  <c r="K158"/>
  <c r="K157"/>
  <c r="K156"/>
  <c r="L158"/>
  <c r="L157"/>
  <c r="L156"/>
  <c r="I161"/>
  <c r="I160" s="1"/>
  <c r="J160"/>
  <c r="I162"/>
  <c r="J162"/>
  <c r="J161" s="1"/>
  <c r="K162"/>
  <c r="K161" s="1"/>
  <c r="K160" s="1"/>
  <c r="L162"/>
  <c r="L161"/>
  <c r="L160" s="1"/>
  <c r="I167"/>
  <c r="I166" s="1"/>
  <c r="J167"/>
  <c r="J166"/>
  <c r="K167"/>
  <c r="K166" s="1"/>
  <c r="L167"/>
  <c r="L166"/>
  <c r="I176"/>
  <c r="I175" s="1"/>
  <c r="J176"/>
  <c r="J175" s="1"/>
  <c r="K176"/>
  <c r="K175"/>
  <c r="L176"/>
  <c r="L175" s="1"/>
  <c r="I178"/>
  <c r="J178"/>
  <c r="I179"/>
  <c r="J179"/>
  <c r="K179"/>
  <c r="K178"/>
  <c r="L179"/>
  <c r="L178" s="1"/>
  <c r="I184"/>
  <c r="I183" s="1"/>
  <c r="J184"/>
  <c r="J183" s="1"/>
  <c r="K184"/>
  <c r="K183" s="1"/>
  <c r="K174" s="1"/>
  <c r="L184"/>
  <c r="L183" s="1"/>
  <c r="I188"/>
  <c r="J188"/>
  <c r="I189"/>
  <c r="J189"/>
  <c r="K189"/>
  <c r="K188"/>
  <c r="L189"/>
  <c r="L188" s="1"/>
  <c r="I194"/>
  <c r="I193"/>
  <c r="J194"/>
  <c r="J193" s="1"/>
  <c r="K194"/>
  <c r="K193" s="1"/>
  <c r="L194"/>
  <c r="L193" s="1"/>
  <c r="J196"/>
  <c r="I198"/>
  <c r="I197" s="1"/>
  <c r="I196" s="1"/>
  <c r="J198"/>
  <c r="J197"/>
  <c r="K198"/>
  <c r="K197" s="1"/>
  <c r="K196"/>
  <c r="L198"/>
  <c r="L197" s="1"/>
  <c r="L196" s="1"/>
  <c r="I206"/>
  <c r="I205" s="1"/>
  <c r="I204" s="1"/>
  <c r="J206"/>
  <c r="J205" s="1"/>
  <c r="J204" s="1"/>
  <c r="K206"/>
  <c r="K205" s="1"/>
  <c r="L206"/>
  <c r="L205" s="1"/>
  <c r="L204" s="1"/>
  <c r="I210"/>
  <c r="I209" s="1"/>
  <c r="J210"/>
  <c r="J209" s="1"/>
  <c r="K210"/>
  <c r="K209" s="1"/>
  <c r="K204" s="1"/>
  <c r="L210"/>
  <c r="L209" s="1"/>
  <c r="J217"/>
  <c r="J216"/>
  <c r="I218"/>
  <c r="I217" s="1"/>
  <c r="I216" s="1"/>
  <c r="J218"/>
  <c r="K218"/>
  <c r="K217"/>
  <c r="K216" s="1"/>
  <c r="L218"/>
  <c r="L217"/>
  <c r="L216"/>
  <c r="J221"/>
  <c r="J220"/>
  <c r="I222"/>
  <c r="I221" s="1"/>
  <c r="I220" s="1"/>
  <c r="J222"/>
  <c r="K222"/>
  <c r="K221"/>
  <c r="K220" s="1"/>
  <c r="L222"/>
  <c r="L221"/>
  <c r="L220"/>
  <c r="I229"/>
  <c r="I228"/>
  <c r="J229"/>
  <c r="J228"/>
  <c r="K229"/>
  <c r="K228"/>
  <c r="L229"/>
  <c r="L228"/>
  <c r="I235"/>
  <c r="I234" s="1"/>
  <c r="J235"/>
  <c r="J234" s="1"/>
  <c r="K235"/>
  <c r="K234" s="1"/>
  <c r="L235"/>
  <c r="L234"/>
  <c r="I239"/>
  <c r="I238" s="1"/>
  <c r="J239"/>
  <c r="J238"/>
  <c r="K239"/>
  <c r="K238"/>
  <c r="L239"/>
  <c r="L238" s="1"/>
  <c r="J242"/>
  <c r="I243"/>
  <c r="I242" s="1"/>
  <c r="J243"/>
  <c r="K243"/>
  <c r="K242"/>
  <c r="L243"/>
  <c r="L242" s="1"/>
  <c r="I248"/>
  <c r="I247"/>
  <c r="J248"/>
  <c r="J247" s="1"/>
  <c r="K248"/>
  <c r="K247"/>
  <c r="L248"/>
  <c r="L247" s="1"/>
  <c r="J250"/>
  <c r="I251"/>
  <c r="I250" s="1"/>
  <c r="J251"/>
  <c r="K251"/>
  <c r="K250"/>
  <c r="L251"/>
  <c r="L250" s="1"/>
  <c r="I254"/>
  <c r="I253"/>
  <c r="J254"/>
  <c r="J253" s="1"/>
  <c r="K254"/>
  <c r="K253"/>
  <c r="L254"/>
  <c r="L253" s="1"/>
  <c r="I259"/>
  <c r="I258"/>
  <c r="J259"/>
  <c r="J258" s="1"/>
  <c r="K259"/>
  <c r="K258"/>
  <c r="L259"/>
  <c r="L258" s="1"/>
  <c r="L257" s="1"/>
  <c r="J264"/>
  <c r="I265"/>
  <c r="I264" s="1"/>
  <c r="J265"/>
  <c r="K265"/>
  <c r="K264"/>
  <c r="L265"/>
  <c r="L264" s="1"/>
  <c r="I269"/>
  <c r="I268"/>
  <c r="J269"/>
  <c r="J268" s="1"/>
  <c r="K269"/>
  <c r="K268"/>
  <c r="L269"/>
  <c r="L268" s="1"/>
  <c r="J272"/>
  <c r="I273"/>
  <c r="I272" s="1"/>
  <c r="J273"/>
  <c r="K273"/>
  <c r="K272"/>
  <c r="L273"/>
  <c r="L272" s="1"/>
  <c r="I277"/>
  <c r="I276"/>
  <c r="J277"/>
  <c r="J276"/>
  <c r="K277"/>
  <c r="K276" s="1"/>
  <c r="L277"/>
  <c r="L276" s="1"/>
  <c r="J279"/>
  <c r="I280"/>
  <c r="I279"/>
  <c r="J280"/>
  <c r="K280"/>
  <c r="K279"/>
  <c r="L280"/>
  <c r="L279" s="1"/>
  <c r="I283"/>
  <c r="I282" s="1"/>
  <c r="J283"/>
  <c r="J282"/>
  <c r="K283"/>
  <c r="K282" s="1"/>
  <c r="L283"/>
  <c r="L282" s="1"/>
  <c r="I290"/>
  <c r="I289"/>
  <c r="J290"/>
  <c r="J289" s="1"/>
  <c r="K290"/>
  <c r="K289"/>
  <c r="L290"/>
  <c r="L289" s="1"/>
  <c r="I295"/>
  <c r="I294" s="1"/>
  <c r="J295"/>
  <c r="J294" s="1"/>
  <c r="K295"/>
  <c r="K294" s="1"/>
  <c r="L295"/>
  <c r="L294" s="1"/>
  <c r="I299"/>
  <c r="I298"/>
  <c r="J299"/>
  <c r="J298" s="1"/>
  <c r="K299"/>
  <c r="K298"/>
  <c r="L299"/>
  <c r="L298" s="1"/>
  <c r="I303"/>
  <c r="I302" s="1"/>
  <c r="J303"/>
  <c r="J302" s="1"/>
  <c r="K303"/>
  <c r="K302" s="1"/>
  <c r="L303"/>
  <c r="L302" s="1"/>
  <c r="I307"/>
  <c r="I306" s="1"/>
  <c r="J307"/>
  <c r="J306" s="1"/>
  <c r="K307"/>
  <c r="K306"/>
  <c r="L307"/>
  <c r="L306" s="1"/>
  <c r="I310"/>
  <c r="I309"/>
  <c r="J310"/>
  <c r="J309" s="1"/>
  <c r="K310"/>
  <c r="K309" s="1"/>
  <c r="L310"/>
  <c r="L309" s="1"/>
  <c r="I313"/>
  <c r="I312" s="1"/>
  <c r="J313"/>
  <c r="J312" s="1"/>
  <c r="K313"/>
  <c r="K312"/>
  <c r="L313"/>
  <c r="L312" s="1"/>
  <c r="I318"/>
  <c r="I317" s="1"/>
  <c r="J318"/>
  <c r="J317" s="1"/>
  <c r="K318"/>
  <c r="K317"/>
  <c r="L318"/>
  <c r="L317"/>
  <c r="K322"/>
  <c r="K316" s="1"/>
  <c r="I323"/>
  <c r="I322" s="1"/>
  <c r="J323"/>
  <c r="J322"/>
  <c r="K323"/>
  <c r="L323"/>
  <c r="L322"/>
  <c r="J326"/>
  <c r="I328"/>
  <c r="I326" s="1"/>
  <c r="I316" s="1"/>
  <c r="J328"/>
  <c r="K328"/>
  <c r="K326" s="1"/>
  <c r="L328"/>
  <c r="L326"/>
  <c r="L316" s="1"/>
  <c r="K331"/>
  <c r="I332"/>
  <c r="I331" s="1"/>
  <c r="J332"/>
  <c r="J331"/>
  <c r="K332"/>
  <c r="L332"/>
  <c r="L331"/>
  <c r="J335"/>
  <c r="I336"/>
  <c r="I335" s="1"/>
  <c r="J336"/>
  <c r="K336"/>
  <c r="K335" s="1"/>
  <c r="L336"/>
  <c r="L335"/>
  <c r="K338"/>
  <c r="I339"/>
  <c r="I338" s="1"/>
  <c r="J339"/>
  <c r="J338" s="1"/>
  <c r="K339"/>
  <c r="L339"/>
  <c r="L338"/>
  <c r="I342"/>
  <c r="I341" s="1"/>
  <c r="J342"/>
  <c r="J341" s="1"/>
  <c r="K342"/>
  <c r="K341" s="1"/>
  <c r="L342"/>
  <c r="L341"/>
  <c r="I32" i="2"/>
  <c r="J33"/>
  <c r="J32" s="1"/>
  <c r="I34"/>
  <c r="I33" s="1"/>
  <c r="J34"/>
  <c r="K34"/>
  <c r="K33" s="1"/>
  <c r="K32" s="1"/>
  <c r="L34"/>
  <c r="L33" s="1"/>
  <c r="L32" s="1"/>
  <c r="K37"/>
  <c r="I39"/>
  <c r="I38" s="1"/>
  <c r="I37" s="1"/>
  <c r="J39"/>
  <c r="J38" s="1"/>
  <c r="J37" s="1"/>
  <c r="K39"/>
  <c r="K38" s="1"/>
  <c r="L39"/>
  <c r="L38" s="1"/>
  <c r="L37" s="1"/>
  <c r="I43"/>
  <c r="I42" s="1"/>
  <c r="I41" s="1"/>
  <c r="J43"/>
  <c r="J42" s="1"/>
  <c r="J41" s="1"/>
  <c r="I44"/>
  <c r="J44"/>
  <c r="K44"/>
  <c r="K43" s="1"/>
  <c r="K42" s="1"/>
  <c r="K41" s="1"/>
  <c r="L44"/>
  <c r="L43"/>
  <c r="L42" s="1"/>
  <c r="L41" s="1"/>
  <c r="I66"/>
  <c r="I67"/>
  <c r="J67"/>
  <c r="J66" s="1"/>
  <c r="J65" s="1"/>
  <c r="K67"/>
  <c r="K66" s="1"/>
  <c r="L67"/>
  <c r="L66"/>
  <c r="I72"/>
  <c r="I71" s="1"/>
  <c r="I65" s="1"/>
  <c r="I64" s="1"/>
  <c r="J72"/>
  <c r="J71" s="1"/>
  <c r="K72"/>
  <c r="K71" s="1"/>
  <c r="L72"/>
  <c r="L71"/>
  <c r="L65" s="1"/>
  <c r="L64" s="1"/>
  <c r="J76"/>
  <c r="I77"/>
  <c r="I76"/>
  <c r="J77"/>
  <c r="K77"/>
  <c r="K76" s="1"/>
  <c r="L77"/>
  <c r="L76" s="1"/>
  <c r="I82"/>
  <c r="I81" s="1"/>
  <c r="I83"/>
  <c r="J83"/>
  <c r="J82" s="1"/>
  <c r="J81" s="1"/>
  <c r="K83"/>
  <c r="K82" s="1"/>
  <c r="K81" s="1"/>
  <c r="L83"/>
  <c r="L82" s="1"/>
  <c r="L81" s="1"/>
  <c r="K86"/>
  <c r="K85" s="1"/>
  <c r="I87"/>
  <c r="I86" s="1"/>
  <c r="I85" s="1"/>
  <c r="K87"/>
  <c r="I88"/>
  <c r="J88"/>
  <c r="J87" s="1"/>
  <c r="J86"/>
  <c r="J85" s="1"/>
  <c r="K88"/>
  <c r="L88"/>
  <c r="L87"/>
  <c r="L86" s="1"/>
  <c r="L85" s="1"/>
  <c r="K94"/>
  <c r="K93" s="1"/>
  <c r="I96"/>
  <c r="I95" s="1"/>
  <c r="I94" s="1"/>
  <c r="J96"/>
  <c r="J95" s="1"/>
  <c r="J94" s="1"/>
  <c r="K96"/>
  <c r="K95" s="1"/>
  <c r="L96"/>
  <c r="L95" s="1"/>
  <c r="L94" s="1"/>
  <c r="I101"/>
  <c r="I100" s="1"/>
  <c r="I99" s="1"/>
  <c r="J101"/>
  <c r="J100" s="1"/>
  <c r="J99" s="1"/>
  <c r="K101"/>
  <c r="K100" s="1"/>
  <c r="K99" s="1"/>
  <c r="L101"/>
  <c r="L100" s="1"/>
  <c r="L99" s="1"/>
  <c r="I106"/>
  <c r="I105"/>
  <c r="I104" s="1"/>
  <c r="J106"/>
  <c r="J105" s="1"/>
  <c r="J104" s="1"/>
  <c r="K106"/>
  <c r="K105" s="1"/>
  <c r="K104" s="1"/>
  <c r="L106"/>
  <c r="L105" s="1"/>
  <c r="L104" s="1"/>
  <c r="I110"/>
  <c r="I109" s="1"/>
  <c r="I112"/>
  <c r="I111" s="1"/>
  <c r="J112"/>
  <c r="J111" s="1"/>
  <c r="J110" s="1"/>
  <c r="J109" s="1"/>
  <c r="K112"/>
  <c r="K111" s="1"/>
  <c r="K110" s="1"/>
  <c r="L112"/>
  <c r="L111"/>
  <c r="L110"/>
  <c r="I117"/>
  <c r="I116" s="1"/>
  <c r="I115" s="1"/>
  <c r="J117"/>
  <c r="J116" s="1"/>
  <c r="J115" s="1"/>
  <c r="K117"/>
  <c r="K116" s="1"/>
  <c r="K115" s="1"/>
  <c r="L117"/>
  <c r="L116" s="1"/>
  <c r="L115" s="1"/>
  <c r="K120"/>
  <c r="K119" s="1"/>
  <c r="I121"/>
  <c r="I120" s="1"/>
  <c r="I119" s="1"/>
  <c r="J121"/>
  <c r="J120" s="1"/>
  <c r="J119" s="1"/>
  <c r="K121"/>
  <c r="L121"/>
  <c r="L120"/>
  <c r="L119"/>
  <c r="I125"/>
  <c r="I124" s="1"/>
  <c r="I123" s="1"/>
  <c r="J125"/>
  <c r="J124"/>
  <c r="J123"/>
  <c r="K125"/>
  <c r="K124" s="1"/>
  <c r="K123" s="1"/>
  <c r="K109" s="1"/>
  <c r="L125"/>
  <c r="L124"/>
  <c r="L123"/>
  <c r="I127"/>
  <c r="I129"/>
  <c r="I128" s="1"/>
  <c r="J129"/>
  <c r="J128" s="1"/>
  <c r="J127" s="1"/>
  <c r="K129"/>
  <c r="K128" s="1"/>
  <c r="K127" s="1"/>
  <c r="L129"/>
  <c r="L128"/>
  <c r="L127"/>
  <c r="I135"/>
  <c r="I134" s="1"/>
  <c r="I133" s="1"/>
  <c r="J135"/>
  <c r="J134" s="1"/>
  <c r="J133" s="1"/>
  <c r="J132" s="1"/>
  <c r="K135"/>
  <c r="K134"/>
  <c r="K133" s="1"/>
  <c r="L135"/>
  <c r="L134" s="1"/>
  <c r="L133" s="1"/>
  <c r="J139"/>
  <c r="J138" s="1"/>
  <c r="I140"/>
  <c r="I139"/>
  <c r="I138" s="1"/>
  <c r="J140"/>
  <c r="K140"/>
  <c r="K139" s="1"/>
  <c r="K138" s="1"/>
  <c r="L140"/>
  <c r="L139" s="1"/>
  <c r="L138" s="1"/>
  <c r="I144"/>
  <c r="I143" s="1"/>
  <c r="J144"/>
  <c r="J143" s="1"/>
  <c r="I145"/>
  <c r="J145"/>
  <c r="K145"/>
  <c r="K144" s="1"/>
  <c r="K143" s="1"/>
  <c r="L145"/>
  <c r="L144" s="1"/>
  <c r="L143" s="1"/>
  <c r="I151"/>
  <c r="I150" s="1"/>
  <c r="I149" s="1"/>
  <c r="I148" s="1"/>
  <c r="J151"/>
  <c r="J150" s="1"/>
  <c r="K151"/>
  <c r="K150" s="1"/>
  <c r="L151"/>
  <c r="L150"/>
  <c r="L149" s="1"/>
  <c r="L148" s="1"/>
  <c r="I154"/>
  <c r="J154"/>
  <c r="I155"/>
  <c r="J155"/>
  <c r="K155"/>
  <c r="K154" s="1"/>
  <c r="L155"/>
  <c r="L154"/>
  <c r="K159"/>
  <c r="K158" s="1"/>
  <c r="I160"/>
  <c r="I159" s="1"/>
  <c r="I158" s="1"/>
  <c r="J160"/>
  <c r="J159"/>
  <c r="J158"/>
  <c r="J157" s="1"/>
  <c r="K160"/>
  <c r="L160"/>
  <c r="L159"/>
  <c r="L158"/>
  <c r="I164"/>
  <c r="I163" s="1"/>
  <c r="J164"/>
  <c r="J163" s="1"/>
  <c r="J162" s="1"/>
  <c r="K164"/>
  <c r="K163" s="1"/>
  <c r="L164"/>
  <c r="L163" s="1"/>
  <c r="J168"/>
  <c r="I169"/>
  <c r="I168"/>
  <c r="I162" s="1"/>
  <c r="I157" s="1"/>
  <c r="J169"/>
  <c r="K169"/>
  <c r="K168" s="1"/>
  <c r="L169"/>
  <c r="L168" s="1"/>
  <c r="K177"/>
  <c r="I178"/>
  <c r="I177" s="1"/>
  <c r="J178"/>
  <c r="J177" s="1"/>
  <c r="K178"/>
  <c r="L178"/>
  <c r="L177" s="1"/>
  <c r="I181"/>
  <c r="I180" s="1"/>
  <c r="J181"/>
  <c r="J180"/>
  <c r="K181"/>
  <c r="K180" s="1"/>
  <c r="L181"/>
  <c r="L180" s="1"/>
  <c r="J185"/>
  <c r="I186"/>
  <c r="I185" s="1"/>
  <c r="J186"/>
  <c r="K186"/>
  <c r="K185"/>
  <c r="L186"/>
  <c r="L185" s="1"/>
  <c r="J189"/>
  <c r="I190"/>
  <c r="I189" s="1"/>
  <c r="J190"/>
  <c r="K190"/>
  <c r="K189" s="1"/>
  <c r="L190"/>
  <c r="L189" s="1"/>
  <c r="I195"/>
  <c r="I194" s="1"/>
  <c r="J195"/>
  <c r="J194" s="1"/>
  <c r="K195"/>
  <c r="K194" s="1"/>
  <c r="L195"/>
  <c r="L194" s="1"/>
  <c r="I198"/>
  <c r="I197" s="1"/>
  <c r="J198"/>
  <c r="J197" s="1"/>
  <c r="I199"/>
  <c r="J199"/>
  <c r="K199"/>
  <c r="K198" s="1"/>
  <c r="K197" s="1"/>
  <c r="L199"/>
  <c r="L198" s="1"/>
  <c r="L197" s="1"/>
  <c r="I207"/>
  <c r="I206"/>
  <c r="J207"/>
  <c r="J206" s="1"/>
  <c r="J205" s="1"/>
  <c r="K207"/>
  <c r="K206" s="1"/>
  <c r="K205" s="1"/>
  <c r="L207"/>
  <c r="L206"/>
  <c r="I210"/>
  <c r="I211"/>
  <c r="J211"/>
  <c r="J210" s="1"/>
  <c r="K211"/>
  <c r="K210" s="1"/>
  <c r="L211"/>
  <c r="L210" s="1"/>
  <c r="L205" s="1"/>
  <c r="J217"/>
  <c r="J216" s="1"/>
  <c r="I218"/>
  <c r="I217" s="1"/>
  <c r="I216" s="1"/>
  <c r="J218"/>
  <c r="K218"/>
  <c r="K217" s="1"/>
  <c r="K216" s="1"/>
  <c r="L218"/>
  <c r="L217"/>
  <c r="L216" s="1"/>
  <c r="K221"/>
  <c r="K220" s="1"/>
  <c r="I222"/>
  <c r="I221" s="1"/>
  <c r="I220" s="1"/>
  <c r="J222"/>
  <c r="J221"/>
  <c r="J220"/>
  <c r="K222"/>
  <c r="L222"/>
  <c r="L221"/>
  <c r="L220"/>
  <c r="I229"/>
  <c r="I228" s="1"/>
  <c r="J229"/>
  <c r="J228" s="1"/>
  <c r="K229"/>
  <c r="K228" s="1"/>
  <c r="L229"/>
  <c r="L228" s="1"/>
  <c r="L227" s="1"/>
  <c r="L226" s="1"/>
  <c r="I235"/>
  <c r="I234" s="1"/>
  <c r="J235"/>
  <c r="J234" s="1"/>
  <c r="K235"/>
  <c r="K234" s="1"/>
  <c r="L235"/>
  <c r="L234" s="1"/>
  <c r="I239"/>
  <c r="I238" s="1"/>
  <c r="J239"/>
  <c r="J238" s="1"/>
  <c r="K239"/>
  <c r="K238" s="1"/>
  <c r="L239"/>
  <c r="L238" s="1"/>
  <c r="I242"/>
  <c r="I243"/>
  <c r="J243"/>
  <c r="J242" s="1"/>
  <c r="K243"/>
  <c r="K242" s="1"/>
  <c r="L243"/>
  <c r="L242" s="1"/>
  <c r="J246"/>
  <c r="K246"/>
  <c r="I248"/>
  <c r="I246" s="1"/>
  <c r="J248"/>
  <c r="K248"/>
  <c r="L248"/>
  <c r="L246" s="1"/>
  <c r="I250"/>
  <c r="I251"/>
  <c r="J251"/>
  <c r="J250"/>
  <c r="K251"/>
  <c r="K250" s="1"/>
  <c r="L251"/>
  <c r="L250" s="1"/>
  <c r="I253"/>
  <c r="J253"/>
  <c r="I254"/>
  <c r="J254"/>
  <c r="K254"/>
  <c r="K253" s="1"/>
  <c r="L254"/>
  <c r="L253" s="1"/>
  <c r="J258"/>
  <c r="K258"/>
  <c r="K257" s="1"/>
  <c r="I259"/>
  <c r="I258" s="1"/>
  <c r="J259"/>
  <c r="K259"/>
  <c r="L259"/>
  <c r="L258" s="1"/>
  <c r="I264"/>
  <c r="I265"/>
  <c r="J265"/>
  <c r="J264"/>
  <c r="K265"/>
  <c r="K264" s="1"/>
  <c r="L265"/>
  <c r="L264" s="1"/>
  <c r="I268"/>
  <c r="J268"/>
  <c r="I269"/>
  <c r="J269"/>
  <c r="K269"/>
  <c r="K268" s="1"/>
  <c r="L269"/>
  <c r="L268"/>
  <c r="I272"/>
  <c r="I273"/>
  <c r="J273"/>
  <c r="J272" s="1"/>
  <c r="K273"/>
  <c r="K272" s="1"/>
  <c r="L273"/>
  <c r="L272"/>
  <c r="I277"/>
  <c r="I276" s="1"/>
  <c r="J277"/>
  <c r="J276"/>
  <c r="J257" s="1"/>
  <c r="K277"/>
  <c r="K276" s="1"/>
  <c r="L277"/>
  <c r="L276"/>
  <c r="I280"/>
  <c r="I279" s="1"/>
  <c r="J280"/>
  <c r="J279"/>
  <c r="K280"/>
  <c r="K279" s="1"/>
  <c r="L280"/>
  <c r="L279"/>
  <c r="I283"/>
  <c r="I282" s="1"/>
  <c r="J283"/>
  <c r="J282"/>
  <c r="K283"/>
  <c r="K282" s="1"/>
  <c r="L283"/>
  <c r="L282"/>
  <c r="I290"/>
  <c r="I289" s="1"/>
  <c r="J290"/>
  <c r="J289"/>
  <c r="K290"/>
  <c r="K289" s="1"/>
  <c r="L290"/>
  <c r="L289"/>
  <c r="I295"/>
  <c r="I294" s="1"/>
  <c r="J295"/>
  <c r="J294"/>
  <c r="K295"/>
  <c r="K294" s="1"/>
  <c r="L295"/>
  <c r="L294"/>
  <c r="I299"/>
  <c r="I298" s="1"/>
  <c r="J299"/>
  <c r="J298"/>
  <c r="K299"/>
  <c r="K298" s="1"/>
  <c r="L299"/>
  <c r="L298"/>
  <c r="I303"/>
  <c r="I302" s="1"/>
  <c r="J303"/>
  <c r="J302"/>
  <c r="K303"/>
  <c r="K302" s="1"/>
  <c r="L303"/>
  <c r="L302"/>
  <c r="I307"/>
  <c r="I306" s="1"/>
  <c r="J307"/>
  <c r="J306"/>
  <c r="K307"/>
  <c r="K306" s="1"/>
  <c r="L307"/>
  <c r="L306"/>
  <c r="I310"/>
  <c r="I309" s="1"/>
  <c r="J310"/>
  <c r="J309"/>
  <c r="K310"/>
  <c r="K309" s="1"/>
  <c r="L310"/>
  <c r="L309"/>
  <c r="I313"/>
  <c r="I312" s="1"/>
  <c r="J313"/>
  <c r="J312"/>
  <c r="K313"/>
  <c r="K312" s="1"/>
  <c r="L313"/>
  <c r="L312"/>
  <c r="I318"/>
  <c r="I317" s="1"/>
  <c r="J318"/>
  <c r="J317"/>
  <c r="J316" s="1"/>
  <c r="K318"/>
  <c r="K317" s="1"/>
  <c r="L318"/>
  <c r="L317"/>
  <c r="I323"/>
  <c r="I322" s="1"/>
  <c r="I316" s="1"/>
  <c r="J323"/>
  <c r="J322"/>
  <c r="K323"/>
  <c r="K322" s="1"/>
  <c r="L323"/>
  <c r="L322"/>
  <c r="I327"/>
  <c r="I326" s="1"/>
  <c r="J327"/>
  <c r="J326"/>
  <c r="K327"/>
  <c r="K326" s="1"/>
  <c r="L327"/>
  <c r="L326"/>
  <c r="I332"/>
  <c r="I331" s="1"/>
  <c r="J332"/>
  <c r="J331"/>
  <c r="K332"/>
  <c r="K331" s="1"/>
  <c r="L332"/>
  <c r="L331"/>
  <c r="I336"/>
  <c r="I335" s="1"/>
  <c r="J336"/>
  <c r="J335"/>
  <c r="K336"/>
  <c r="K335" s="1"/>
  <c r="L336"/>
  <c r="L335"/>
  <c r="I339"/>
  <c r="I338" s="1"/>
  <c r="J339"/>
  <c r="J338"/>
  <c r="K339"/>
  <c r="K338" s="1"/>
  <c r="L339"/>
  <c r="L338"/>
  <c r="I342"/>
  <c r="I341" s="1"/>
  <c r="J342"/>
  <c r="J341"/>
  <c r="K342"/>
  <c r="K341" s="1"/>
  <c r="L342"/>
  <c r="L341"/>
  <c r="I34" i="1"/>
  <c r="I33" s="1"/>
  <c r="I32" s="1"/>
  <c r="I31" s="1"/>
  <c r="J34"/>
  <c r="J33"/>
  <c r="J32" s="1"/>
  <c r="K34"/>
  <c r="K33"/>
  <c r="K32" s="1"/>
  <c r="K31" s="1"/>
  <c r="L34"/>
  <c r="L33"/>
  <c r="L32"/>
  <c r="I39"/>
  <c r="I38" s="1"/>
  <c r="I37" s="1"/>
  <c r="J39"/>
  <c r="J38"/>
  <c r="J37" s="1"/>
  <c r="K39"/>
  <c r="K38"/>
  <c r="K37"/>
  <c r="L39"/>
  <c r="L38"/>
  <c r="L37"/>
  <c r="I43"/>
  <c r="I42" s="1"/>
  <c r="I41" s="1"/>
  <c r="J43"/>
  <c r="J42" s="1"/>
  <c r="J41" s="1"/>
  <c r="I44"/>
  <c r="J44"/>
  <c r="K44"/>
  <c r="K43" s="1"/>
  <c r="K42" s="1"/>
  <c r="K41" s="1"/>
  <c r="L44"/>
  <c r="L43" s="1"/>
  <c r="L42" s="1"/>
  <c r="L41"/>
  <c r="I67"/>
  <c r="I66" s="1"/>
  <c r="I65" s="1"/>
  <c r="J67"/>
  <c r="J66" s="1"/>
  <c r="K67"/>
  <c r="K66" s="1"/>
  <c r="L67"/>
  <c r="L66"/>
  <c r="L65" s="1"/>
  <c r="I72"/>
  <c r="I71" s="1"/>
  <c r="J72"/>
  <c r="J71" s="1"/>
  <c r="K72"/>
  <c r="K71" s="1"/>
  <c r="L72"/>
  <c r="L71"/>
  <c r="I77"/>
  <c r="I76" s="1"/>
  <c r="J77"/>
  <c r="J76" s="1"/>
  <c r="K77"/>
  <c r="K76"/>
  <c r="L77"/>
  <c r="L76" s="1"/>
  <c r="I83"/>
  <c r="I82"/>
  <c r="I81" s="1"/>
  <c r="J83"/>
  <c r="J82"/>
  <c r="J81"/>
  <c r="K83"/>
  <c r="K82" s="1"/>
  <c r="K81" s="1"/>
  <c r="L83"/>
  <c r="L82" s="1"/>
  <c r="L81" s="1"/>
  <c r="L64" s="1"/>
  <c r="I86"/>
  <c r="I85" s="1"/>
  <c r="J85"/>
  <c r="I88"/>
  <c r="I87" s="1"/>
  <c r="J88"/>
  <c r="J87" s="1"/>
  <c r="J86" s="1"/>
  <c r="K88"/>
  <c r="K87"/>
  <c r="K86" s="1"/>
  <c r="K85" s="1"/>
  <c r="L88"/>
  <c r="L87"/>
  <c r="L86"/>
  <c r="L85" s="1"/>
  <c r="I96"/>
  <c r="I95"/>
  <c r="I94" s="1"/>
  <c r="J96"/>
  <c r="J95"/>
  <c r="J94"/>
  <c r="J93" s="1"/>
  <c r="K96"/>
  <c r="K95" s="1"/>
  <c r="K94" s="1"/>
  <c r="L96"/>
  <c r="L95" s="1"/>
  <c r="L94" s="1"/>
  <c r="L93" s="1"/>
  <c r="I101"/>
  <c r="I100"/>
  <c r="I99"/>
  <c r="J101"/>
  <c r="J100"/>
  <c r="J99"/>
  <c r="K101"/>
  <c r="K100" s="1"/>
  <c r="K99" s="1"/>
  <c r="L101"/>
  <c r="L100"/>
  <c r="L99" s="1"/>
  <c r="I106"/>
  <c r="I105"/>
  <c r="I104" s="1"/>
  <c r="J106"/>
  <c r="J105"/>
  <c r="J104"/>
  <c r="K106"/>
  <c r="K105" s="1"/>
  <c r="K104" s="1"/>
  <c r="L106"/>
  <c r="L105" s="1"/>
  <c r="L104" s="1"/>
  <c r="I110"/>
  <c r="I109" s="1"/>
  <c r="I112"/>
  <c r="I111" s="1"/>
  <c r="J112"/>
  <c r="J111" s="1"/>
  <c r="J110" s="1"/>
  <c r="K112"/>
  <c r="K111" s="1"/>
  <c r="K110" s="1"/>
  <c r="L112"/>
  <c r="L111"/>
  <c r="L110" s="1"/>
  <c r="I115"/>
  <c r="J116"/>
  <c r="J115" s="1"/>
  <c r="I117"/>
  <c r="I116" s="1"/>
  <c r="J117"/>
  <c r="K117"/>
  <c r="K116" s="1"/>
  <c r="K115" s="1"/>
  <c r="L117"/>
  <c r="L116" s="1"/>
  <c r="L115" s="1"/>
  <c r="J120"/>
  <c r="J119" s="1"/>
  <c r="I121"/>
  <c r="I120" s="1"/>
  <c r="I119" s="1"/>
  <c r="J121"/>
  <c r="K121"/>
  <c r="K120" s="1"/>
  <c r="K119" s="1"/>
  <c r="L121"/>
  <c r="L120"/>
  <c r="L119" s="1"/>
  <c r="I125"/>
  <c r="I124" s="1"/>
  <c r="I123" s="1"/>
  <c r="J125"/>
  <c r="J124" s="1"/>
  <c r="J123" s="1"/>
  <c r="J109" s="1"/>
  <c r="K125"/>
  <c r="K124" s="1"/>
  <c r="K123" s="1"/>
  <c r="L125"/>
  <c r="L124" s="1"/>
  <c r="L123" s="1"/>
  <c r="I127"/>
  <c r="I129"/>
  <c r="I128" s="1"/>
  <c r="J129"/>
  <c r="J128" s="1"/>
  <c r="J127" s="1"/>
  <c r="K129"/>
  <c r="K128" s="1"/>
  <c r="K127" s="1"/>
  <c r="L129"/>
  <c r="L128"/>
  <c r="L127" s="1"/>
  <c r="I135"/>
  <c r="I134"/>
  <c r="I133" s="1"/>
  <c r="J135"/>
  <c r="J134"/>
  <c r="J133"/>
  <c r="J132" s="1"/>
  <c r="K135"/>
  <c r="K134" s="1"/>
  <c r="K133" s="1"/>
  <c r="L135"/>
  <c r="L134" s="1"/>
  <c r="L133" s="1"/>
  <c r="L132" s="1"/>
  <c r="I140"/>
  <c r="I139"/>
  <c r="I138"/>
  <c r="J140"/>
  <c r="J139"/>
  <c r="J138"/>
  <c r="K140"/>
  <c r="K139" s="1"/>
  <c r="K138" s="1"/>
  <c r="K132" s="1"/>
  <c r="L140"/>
  <c r="L139"/>
  <c r="L138" s="1"/>
  <c r="I145"/>
  <c r="I144"/>
  <c r="I143" s="1"/>
  <c r="J145"/>
  <c r="J144" s="1"/>
  <c r="J143" s="1"/>
  <c r="K145"/>
  <c r="K144" s="1"/>
  <c r="K143" s="1"/>
  <c r="L145"/>
  <c r="L144"/>
  <c r="L143" s="1"/>
  <c r="I151"/>
  <c r="I150" s="1"/>
  <c r="I149" s="1"/>
  <c r="I148" s="1"/>
  <c r="J151"/>
  <c r="J150" s="1"/>
  <c r="K151"/>
  <c r="K150"/>
  <c r="L151"/>
  <c r="L150"/>
  <c r="L149" s="1"/>
  <c r="L148" s="1"/>
  <c r="I155"/>
  <c r="I154"/>
  <c r="J155"/>
  <c r="J154" s="1"/>
  <c r="K155"/>
  <c r="K154"/>
  <c r="K149" s="1"/>
  <c r="K148" s="1"/>
  <c r="L155"/>
  <c r="L154" s="1"/>
  <c r="J159"/>
  <c r="J158" s="1"/>
  <c r="I160"/>
  <c r="I159" s="1"/>
  <c r="I158" s="1"/>
  <c r="J160"/>
  <c r="K160"/>
  <c r="K159" s="1"/>
  <c r="K158" s="1"/>
  <c r="L160"/>
  <c r="L159"/>
  <c r="L158" s="1"/>
  <c r="I164"/>
  <c r="I163" s="1"/>
  <c r="I162" s="1"/>
  <c r="J164"/>
  <c r="J163" s="1"/>
  <c r="J162" s="1"/>
  <c r="J157" s="1"/>
  <c r="K164"/>
  <c r="K163" s="1"/>
  <c r="L164"/>
  <c r="L163" s="1"/>
  <c r="L162" s="1"/>
  <c r="I169"/>
  <c r="I168"/>
  <c r="J169"/>
  <c r="J168" s="1"/>
  <c r="K169"/>
  <c r="K168"/>
  <c r="L169"/>
  <c r="L168" s="1"/>
  <c r="I178"/>
  <c r="I177"/>
  <c r="J178"/>
  <c r="J177" s="1"/>
  <c r="J176" s="1"/>
  <c r="K178"/>
  <c r="K177"/>
  <c r="K176" s="1"/>
  <c r="L178"/>
  <c r="L177" s="1"/>
  <c r="J180"/>
  <c r="I181"/>
  <c r="I180" s="1"/>
  <c r="J181"/>
  <c r="K181"/>
  <c r="K180"/>
  <c r="L181"/>
  <c r="L180" s="1"/>
  <c r="I186"/>
  <c r="I185"/>
  <c r="J186"/>
  <c r="J185" s="1"/>
  <c r="K186"/>
  <c r="K185"/>
  <c r="L186"/>
  <c r="L185" s="1"/>
  <c r="J189"/>
  <c r="I190"/>
  <c r="I189" s="1"/>
  <c r="J190"/>
  <c r="K190"/>
  <c r="K189"/>
  <c r="L190"/>
  <c r="L189" s="1"/>
  <c r="I195"/>
  <c r="I194"/>
  <c r="J195"/>
  <c r="J194" s="1"/>
  <c r="K195"/>
  <c r="K194"/>
  <c r="L195"/>
  <c r="L194" s="1"/>
  <c r="I199"/>
  <c r="I198"/>
  <c r="I197"/>
  <c r="J199"/>
  <c r="J198"/>
  <c r="J197"/>
  <c r="K199"/>
  <c r="K198" s="1"/>
  <c r="K197" s="1"/>
  <c r="L199"/>
  <c r="L198"/>
  <c r="L197" s="1"/>
  <c r="I207"/>
  <c r="I206"/>
  <c r="I205" s="1"/>
  <c r="J207"/>
  <c r="J206"/>
  <c r="K207"/>
  <c r="K206" s="1"/>
  <c r="L207"/>
  <c r="L206"/>
  <c r="I210"/>
  <c r="I211"/>
  <c r="J211"/>
  <c r="J210" s="1"/>
  <c r="J205" s="1"/>
  <c r="K211"/>
  <c r="K210" s="1"/>
  <c r="L211"/>
  <c r="L210"/>
  <c r="I217"/>
  <c r="I216" s="1"/>
  <c r="I218"/>
  <c r="J218"/>
  <c r="J217" s="1"/>
  <c r="J216" s="1"/>
  <c r="K218"/>
  <c r="K217"/>
  <c r="K216"/>
  <c r="L218"/>
  <c r="L217"/>
  <c r="L216"/>
  <c r="J220"/>
  <c r="I222"/>
  <c r="I221" s="1"/>
  <c r="I220" s="1"/>
  <c r="J222"/>
  <c r="J221" s="1"/>
  <c r="K222"/>
  <c r="K221"/>
  <c r="K220"/>
  <c r="L222"/>
  <c r="L221" s="1"/>
  <c r="L220"/>
  <c r="I229"/>
  <c r="I228" s="1"/>
  <c r="J229"/>
  <c r="J228"/>
  <c r="K229"/>
  <c r="K228" s="1"/>
  <c r="L229"/>
  <c r="L228"/>
  <c r="L227" s="1"/>
  <c r="L226" s="1"/>
  <c r="I234"/>
  <c r="I235"/>
  <c r="J235"/>
  <c r="J234" s="1"/>
  <c r="K235"/>
  <c r="K234" s="1"/>
  <c r="L235"/>
  <c r="L234"/>
  <c r="I239"/>
  <c r="I238" s="1"/>
  <c r="J239"/>
  <c r="J238"/>
  <c r="K239"/>
  <c r="K238" s="1"/>
  <c r="L239"/>
  <c r="L238"/>
  <c r="I242"/>
  <c r="I243"/>
  <c r="J243"/>
  <c r="J242" s="1"/>
  <c r="K243"/>
  <c r="K242" s="1"/>
  <c r="L243"/>
  <c r="L242"/>
  <c r="I248"/>
  <c r="I246" s="1"/>
  <c r="J248"/>
  <c r="J246"/>
  <c r="K248"/>
  <c r="K246" s="1"/>
  <c r="L248"/>
  <c r="L246"/>
  <c r="I250"/>
  <c r="I251"/>
  <c r="J251"/>
  <c r="J250" s="1"/>
  <c r="K251"/>
  <c r="K250" s="1"/>
  <c r="L251"/>
  <c r="L250"/>
  <c r="I254"/>
  <c r="I253" s="1"/>
  <c r="J254"/>
  <c r="J253"/>
  <c r="K254"/>
  <c r="K253" s="1"/>
  <c r="L254"/>
  <c r="L253"/>
  <c r="I259"/>
  <c r="I258" s="1"/>
  <c r="J259"/>
  <c r="J258"/>
  <c r="K259"/>
  <c r="K258" s="1"/>
  <c r="K257" s="1"/>
  <c r="L259"/>
  <c r="L258"/>
  <c r="I264"/>
  <c r="I265"/>
  <c r="J265"/>
  <c r="J264" s="1"/>
  <c r="K265"/>
  <c r="K264" s="1"/>
  <c r="L265"/>
  <c r="L264"/>
  <c r="I269"/>
  <c r="I268" s="1"/>
  <c r="J269"/>
  <c r="J268"/>
  <c r="K269"/>
  <c r="K268" s="1"/>
  <c r="L269"/>
  <c r="L268"/>
  <c r="I272"/>
  <c r="I273"/>
  <c r="J273"/>
  <c r="J272" s="1"/>
  <c r="K273"/>
  <c r="K272" s="1"/>
  <c r="L273"/>
  <c r="L272"/>
  <c r="I277"/>
  <c r="I276" s="1"/>
  <c r="J277"/>
  <c r="J276"/>
  <c r="K277"/>
  <c r="K276" s="1"/>
  <c r="L277"/>
  <c r="L276"/>
  <c r="I280"/>
  <c r="I279" s="1"/>
  <c r="J280"/>
  <c r="J279"/>
  <c r="K280"/>
  <c r="K279" s="1"/>
  <c r="L280"/>
  <c r="L279"/>
  <c r="I283"/>
  <c r="I282" s="1"/>
  <c r="J283"/>
  <c r="J282"/>
  <c r="K283"/>
  <c r="K282" s="1"/>
  <c r="L283"/>
  <c r="L282"/>
  <c r="I290"/>
  <c r="I289" s="1"/>
  <c r="J290"/>
  <c r="J289"/>
  <c r="K290"/>
  <c r="K289" s="1"/>
  <c r="L290"/>
  <c r="L289"/>
  <c r="L287" s="1"/>
  <c r="I295"/>
  <c r="I294" s="1"/>
  <c r="J295"/>
  <c r="J294"/>
  <c r="K295"/>
  <c r="K294" s="1"/>
  <c r="L295"/>
  <c r="L294"/>
  <c r="I299"/>
  <c r="I298" s="1"/>
  <c r="J299"/>
  <c r="J298"/>
  <c r="K299"/>
  <c r="K298" s="1"/>
  <c r="L299"/>
  <c r="L298"/>
  <c r="I303"/>
  <c r="I302" s="1"/>
  <c r="J303"/>
  <c r="J302"/>
  <c r="K303"/>
  <c r="K302" s="1"/>
  <c r="L303"/>
  <c r="L302"/>
  <c r="I307"/>
  <c r="I306" s="1"/>
  <c r="J307"/>
  <c r="J306"/>
  <c r="K307"/>
  <c r="K306" s="1"/>
  <c r="L307"/>
  <c r="L306"/>
  <c r="I310"/>
  <c r="I309" s="1"/>
  <c r="J310"/>
  <c r="J309"/>
  <c r="K310"/>
  <c r="K309" s="1"/>
  <c r="L310"/>
  <c r="L309"/>
  <c r="I313"/>
  <c r="I312" s="1"/>
  <c r="J313"/>
  <c r="J312"/>
  <c r="K313"/>
  <c r="K312" s="1"/>
  <c r="L313"/>
  <c r="L312"/>
  <c r="I318"/>
  <c r="I317" s="1"/>
  <c r="J318"/>
  <c r="J317"/>
  <c r="K318"/>
  <c r="K317" s="1"/>
  <c r="K316" s="1"/>
  <c r="L318"/>
  <c r="L317"/>
  <c r="I323"/>
  <c r="I322" s="1"/>
  <c r="J323"/>
  <c r="J322"/>
  <c r="K323"/>
  <c r="K322" s="1"/>
  <c r="L323"/>
  <c r="L322"/>
  <c r="I327"/>
  <c r="I326" s="1"/>
  <c r="J327"/>
  <c r="J326"/>
  <c r="K327"/>
  <c r="K326" s="1"/>
  <c r="L327"/>
  <c r="L326"/>
  <c r="I332"/>
  <c r="I331" s="1"/>
  <c r="J332"/>
  <c r="J331"/>
  <c r="K332"/>
  <c r="K331" s="1"/>
  <c r="L332"/>
  <c r="L331"/>
  <c r="I336"/>
  <c r="I335" s="1"/>
  <c r="J336"/>
  <c r="J335"/>
  <c r="K336"/>
  <c r="K335" s="1"/>
  <c r="L336"/>
  <c r="L335"/>
  <c r="I339"/>
  <c r="I338" s="1"/>
  <c r="J339"/>
  <c r="J338"/>
  <c r="K339"/>
  <c r="K338" s="1"/>
  <c r="L339"/>
  <c r="L338"/>
  <c r="I342"/>
  <c r="I341" s="1"/>
  <c r="J342"/>
  <c r="J341"/>
  <c r="K342"/>
  <c r="K341" s="1"/>
  <c r="L342"/>
  <c r="L341"/>
  <c r="J288" i="3"/>
  <c r="K288"/>
  <c r="J257"/>
  <c r="I227"/>
  <c r="I174"/>
  <c r="I173"/>
  <c r="L155"/>
  <c r="I147"/>
  <c r="I146" s="1"/>
  <c r="I63"/>
  <c r="I62"/>
  <c r="J91"/>
  <c r="J31"/>
  <c r="L288"/>
  <c r="I155"/>
  <c r="L227"/>
  <c r="L130"/>
  <c r="L63"/>
  <c r="L62"/>
  <c r="K257"/>
  <c r="K227"/>
  <c r="K130"/>
  <c r="K63"/>
  <c r="K62"/>
  <c r="K31"/>
  <c r="I227" i="2"/>
  <c r="I93"/>
  <c r="K287"/>
  <c r="J227"/>
  <c r="J226" s="1"/>
  <c r="J174" s="1"/>
  <c r="I176"/>
  <c r="J149"/>
  <c r="J148"/>
  <c r="J287"/>
  <c r="J286" s="1"/>
  <c r="I205"/>
  <c r="J176"/>
  <c r="J175"/>
  <c r="J64"/>
  <c r="I287"/>
  <c r="I286" s="1"/>
  <c r="I132"/>
  <c r="K65"/>
  <c r="K64" s="1"/>
  <c r="L257"/>
  <c r="L176"/>
  <c r="L175" s="1"/>
  <c r="L93"/>
  <c r="L132"/>
  <c r="L31"/>
  <c r="L316" i="1"/>
  <c r="J227"/>
  <c r="J31"/>
  <c r="K287"/>
  <c r="I227"/>
  <c r="I132"/>
  <c r="J316"/>
  <c r="J287"/>
  <c r="J257"/>
  <c r="J65"/>
  <c r="J64" s="1"/>
  <c r="I316"/>
  <c r="I286" s="1"/>
  <c r="I287"/>
  <c r="I257"/>
  <c r="I226" s="1"/>
  <c r="I176"/>
  <c r="I93"/>
  <c r="L109"/>
  <c r="L257"/>
  <c r="L205"/>
  <c r="L176"/>
  <c r="L175"/>
  <c r="L31"/>
  <c r="K109"/>
  <c r="K227"/>
  <c r="K205"/>
  <c r="K175"/>
  <c r="K93"/>
  <c r="K65"/>
  <c r="K64"/>
  <c r="K173" i="3"/>
  <c r="K287"/>
  <c r="L286" i="1"/>
  <c r="J286"/>
  <c r="K286"/>
  <c r="L174" i="2" l="1"/>
  <c r="L30" i="1"/>
  <c r="L344" s="1"/>
  <c r="I157"/>
  <c r="I64"/>
  <c r="I30"/>
  <c r="L174"/>
  <c r="I175" i="2"/>
  <c r="J175" i="1"/>
  <c r="J174" s="1"/>
  <c r="L109" i="2"/>
  <c r="L30" i="3"/>
  <c r="L157" i="1"/>
  <c r="I175"/>
  <c r="I174" s="1"/>
  <c r="K226"/>
  <c r="K174" s="1"/>
  <c r="J226"/>
  <c r="L226" i="3"/>
  <c r="K157" i="1"/>
  <c r="K30" s="1"/>
  <c r="K344" s="1"/>
  <c r="K176" i="2"/>
  <c r="K175" s="1"/>
  <c r="K162"/>
  <c r="K157"/>
  <c r="J93"/>
  <c r="J155" i="3"/>
  <c r="K162" i="1"/>
  <c r="J149"/>
  <c r="J148" s="1"/>
  <c r="J30" s="1"/>
  <c r="J344" s="1"/>
  <c r="I257" i="2"/>
  <c r="I226" s="1"/>
  <c r="J316" i="3"/>
  <c r="J287" s="1"/>
  <c r="L174"/>
  <c r="L173" s="1"/>
  <c r="K155"/>
  <c r="K107"/>
  <c r="I31"/>
  <c r="I30" s="1"/>
  <c r="L287"/>
  <c r="J31" i="2"/>
  <c r="I257" i="3"/>
  <c r="I226" s="1"/>
  <c r="I172" s="1"/>
  <c r="K91"/>
  <c r="K30" s="1"/>
  <c r="I91"/>
  <c r="K226"/>
  <c r="K172" s="1"/>
  <c r="K316" i="2"/>
  <c r="K286" s="1"/>
  <c r="L316"/>
  <c r="L287"/>
  <c r="L286" s="1"/>
  <c r="K227"/>
  <c r="K226" s="1"/>
  <c r="L162"/>
  <c r="L157" s="1"/>
  <c r="K132"/>
  <c r="K31"/>
  <c r="I31"/>
  <c r="I30" s="1"/>
  <c r="I288" i="3"/>
  <c r="I287" s="1"/>
  <c r="J227"/>
  <c r="J226" s="1"/>
  <c r="L107"/>
  <c r="L91"/>
  <c r="K149" i="2"/>
  <c r="K148" s="1"/>
  <c r="J174" i="3"/>
  <c r="J173" s="1"/>
  <c r="J130"/>
  <c r="J107"/>
  <c r="J63"/>
  <c r="J62" s="1"/>
  <c r="J30" s="1"/>
  <c r="L147"/>
  <c r="L146" s="1"/>
  <c r="K344" l="1"/>
  <c r="I344"/>
  <c r="K174" i="2"/>
  <c r="I344"/>
  <c r="L30"/>
  <c r="L344" s="1"/>
  <c r="K30"/>
  <c r="K344" s="1"/>
  <c r="J30"/>
  <c r="J344" s="1"/>
  <c r="J344" i="3"/>
  <c r="I344" i="1"/>
  <c r="J172" i="3"/>
  <c r="L172"/>
  <c r="L344" s="1"/>
  <c r="I174" i="2"/>
</calcChain>
</file>

<file path=xl/sharedStrings.xml><?xml version="1.0" encoding="utf-8"?>
<sst xmlns="http://schemas.openxmlformats.org/spreadsheetml/2006/main" count="3918" uniqueCount="234">
  <si>
    <t>Departamento</t>
  </si>
  <si>
    <t>Įstaigos</t>
  </si>
  <si>
    <t>Išlaidų ekonominės klasifikacijos kodas</t>
  </si>
  <si>
    <t>Išlaidų pavadinimas</t>
  </si>
  <si>
    <t>Finansų ministerijos sumokėtos palūkanos</t>
  </si>
  <si>
    <t>ATASKAITA</t>
  </si>
  <si>
    <t>Programos</t>
  </si>
  <si>
    <t>Valstybės funkcijos</t>
  </si>
  <si>
    <t>Kodas</t>
  </si>
  <si>
    <t>IŠLAIDOS</t>
  </si>
  <si>
    <t>Asignavimų valdytojų sumokėtos palūkanos</t>
  </si>
  <si>
    <t>Kompiuterinė programinė įranga, kompiuterinės programinės įrangos licencijos</t>
  </si>
  <si>
    <t>Grynieji pinigai ir indėliai banke (užsienio valiuta)</t>
  </si>
  <si>
    <t>Grynieji pinigai</t>
  </si>
  <si>
    <t xml:space="preserve">Darbo užmokestis ir socialinis draudimas </t>
  </si>
  <si>
    <t>Darbo užmokestis</t>
  </si>
  <si>
    <t>Pajamos natūra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</si>
  <si>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</si>
  <si>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</si>
  <si>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</si>
  <si>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</si>
  <si>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Spaudiniai </t>
  </si>
  <si>
    <t>Kitos prekės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</si>
  <si>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</si>
  <si>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</si>
  <si>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</si>
  <si>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</si>
  <si>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>Veiklos nuoma</t>
  </si>
  <si>
    <t>Kitos paslaugos</t>
  </si>
  <si>
    <t>Turto išlaidos</t>
  </si>
  <si>
    <t xml:space="preserve">Palūkanos </t>
  </si>
  <si>
    <t xml:space="preserve">Rezidentams, kitiems nei valdžios sektorius (tik už tiesioginę skolą) </t>
  </si>
  <si>
    <t>Valstybės biudžetui</t>
  </si>
  <si>
    <t>Savivaldybių biudžetams</t>
  </si>
  <si>
    <t>Nebiudžetiniams fondams</t>
  </si>
  <si>
    <t xml:space="preserve">Nuoma </t>
  </si>
  <si>
    <t xml:space="preserve">Subsidijos </t>
  </si>
  <si>
    <t>Subsidijos importui</t>
  </si>
  <si>
    <t>Subsidijos gaminiams</t>
  </si>
  <si>
    <t>Subsidijos gamybai</t>
  </si>
  <si>
    <t xml:space="preserve">Dotacijos </t>
  </si>
  <si>
    <t>Einamiesiems tikslams</t>
  </si>
  <si>
    <t>Kapitalui formuoti</t>
  </si>
  <si>
    <t xml:space="preserve">Įmokos į Europos Sąjungos biudžetą </t>
  </si>
  <si>
    <t xml:space="preserve">Muitai </t>
  </si>
  <si>
    <t xml:space="preserve">Bendrųjų nacionalinių pajamų nuosavi ištekliai </t>
  </si>
  <si>
    <t>Biudžeto disbalansų korekcija Jungtinės Karalystės naudai</t>
  </si>
  <si>
    <t xml:space="preserve">Socialinė parama (socialinės paramos pašalpos) </t>
  </si>
  <si>
    <t>Kitos išlaidos</t>
  </si>
  <si>
    <t xml:space="preserve">Stipendijoms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</si>
  <si>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</si>
  <si>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</si>
  <si>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</si>
  <si>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 kitiems valdžios sektoriaus subjektams 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</si>
  <si>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</si>
  <si>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</si>
  <si>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</si>
  <si>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</si>
  <si>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>Gyvenamieji namai</t>
  </si>
  <si>
    <t>Negyvenamieji pastatai</t>
  </si>
  <si>
    <t>Transporto priemonės</t>
  </si>
  <si>
    <t xml:space="preserve">Vertybės </t>
  </si>
  <si>
    <t>Muziejinės vertybės</t>
  </si>
  <si>
    <t xml:space="preserve">Antikvariniai ir kiti meno kūriniai </t>
  </si>
  <si>
    <t>Kitos vertybės</t>
  </si>
  <si>
    <t xml:space="preserve">Nematerialiojo turto kūrimas ir įsigijimas </t>
  </si>
  <si>
    <t>Nematerialusis turtas</t>
  </si>
  <si>
    <t xml:space="preserve">Patentai </t>
  </si>
  <si>
    <t>Kitos atsargos</t>
  </si>
  <si>
    <t>Pagaminta produkcija</t>
  </si>
  <si>
    <t xml:space="preserve">Finansinio turto įsigijimo išlaidos (perskolinimas) </t>
  </si>
  <si>
    <t xml:space="preserve">Vidaus </t>
  </si>
  <si>
    <t xml:space="preserve">Vertybiniai popieriai (įsigyti), išskyrus akcijas </t>
  </si>
  <si>
    <t xml:space="preserve">Trumpalaikiai </t>
  </si>
  <si>
    <t xml:space="preserve">Ilgalaikiai </t>
  </si>
  <si>
    <t>Paskolos (suteiktos)</t>
  </si>
  <si>
    <t xml:space="preserve">Trumpalaikės </t>
  </si>
  <si>
    <t xml:space="preserve">Ilgalaikės </t>
  </si>
  <si>
    <t>Akcijos (įsigytos) ir kitas nuosavas kapitalas</t>
  </si>
  <si>
    <t xml:space="preserve">Užsienio </t>
  </si>
  <si>
    <t xml:space="preserve">Vertybiniai popieriai (išpirkti), išskyrus akcijas </t>
  </si>
  <si>
    <t>Paskolos (grąžintinos)</t>
  </si>
  <si>
    <t>Akcijos (parduotos) ir kitas nuosavas kapitalas</t>
  </si>
  <si>
    <t>Pervedamieji indėliai (pinigai bankuose)</t>
  </si>
  <si>
    <t xml:space="preserve">Darbo užmokestis pinigais </t>
  </si>
  <si>
    <t xml:space="preserve">Socialinio draudimo įmokos </t>
  </si>
  <si>
    <t>Prekių ir paslaugų naudojimas</t>
  </si>
  <si>
    <t xml:space="preserve">Apranga ir patalynė </t>
  </si>
  <si>
    <t>Ginklai ir karinė įranga</t>
  </si>
  <si>
    <t>Komandiruotės (transporto, apgyvendinimo, ryšio ir kitos komandiruotės išlaidos)</t>
  </si>
  <si>
    <t xml:space="preserve">Apmokėjimas samdomiems ekspertams, konsultantams ir komisinių išlaidos </t>
  </si>
  <si>
    <t xml:space="preserve">Savivaldybių sumokėtos palūkanos </t>
  </si>
  <si>
    <t xml:space="preserve">Kitiems valdymo lygiams </t>
  </si>
  <si>
    <t xml:space="preserve">Nuoma už žemę, žemės gelmių išteklius ir kitą atsirandantį gamtoje turtą </t>
  </si>
  <si>
    <t>Subsidijos iš biudžeto lėšų</t>
  </si>
  <si>
    <t xml:space="preserve">Dotacijos užsienio valstybėms </t>
  </si>
  <si>
    <t xml:space="preserve">Dotacijos tarptautinėms organizacijoms </t>
  </si>
  <si>
    <t>Dotacijos kitiems valdymo lygiams</t>
  </si>
  <si>
    <t xml:space="preserve">Tradiciniai nuosavi ištekliai </t>
  </si>
  <si>
    <t xml:space="preserve">Cukraus sektoriaus mokesčiai </t>
  </si>
  <si>
    <t xml:space="preserve">PVM nuosavi ištekliai 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</si>
  <si>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</si>
  <si>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</si>
  <si>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</si>
  <si>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</si>
  <si>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</si>
  <si>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</si>
  <si>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</si>
  <si>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</si>
  <si>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</si>
  <si>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</si>
  <si>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 xml:space="preserve">Kitiems einamiesiems tikslams </t>
  </si>
  <si>
    <t xml:space="preserve">Einamiesiems tikslams savivaldybėms </t>
  </si>
  <si>
    <t>Investicijos ne valdžios sektoriui</t>
  </si>
  <si>
    <t xml:space="preserve">Pastatai ir statiniai </t>
  </si>
  <si>
    <t>Kiti pastatai ir statiniai</t>
  </si>
  <si>
    <t xml:space="preserve">Mašinos ir įrenginiai </t>
  </si>
  <si>
    <t>Kitos mašinos ir įrenginiai</t>
  </si>
  <si>
    <t>Kitas ilgalaikis materialusis turtas</t>
  </si>
  <si>
    <t>Naudingųjų iškasenų žvalgymo darbai</t>
  </si>
  <si>
    <t>Literatūros ir meno kūriniai</t>
  </si>
  <si>
    <t xml:space="preserve">Kitas nematerialusis turtas </t>
  </si>
  <si>
    <t>Atsargų kūrimas ir įsigijimas</t>
  </si>
  <si>
    <t xml:space="preserve">Žaliavos ir medžiagos </t>
  </si>
  <si>
    <t>Pirktos prekės, skirtos parduoti</t>
  </si>
  <si>
    <t xml:space="preserve">Grynieji pinigai ir indėliai banke (nacionaline valiuta) </t>
  </si>
  <si>
    <t>Kiti indėliai (pinigai bankuose)</t>
  </si>
  <si>
    <t xml:space="preserve">Išvestinės finansinės priemonės </t>
  </si>
  <si>
    <t xml:space="preserve">Draudimo techniniai atidėjiniai </t>
  </si>
  <si>
    <t xml:space="preserve">Kitos mokėtinos sumos </t>
  </si>
  <si>
    <t xml:space="preserve">Grynieji pinigai ir indėliai banke (užsienio valiuta) </t>
  </si>
  <si>
    <t xml:space="preserve">Išlaidos dėl finansinių įsipareigojimų vykdymo (paskolų grąžinimas) </t>
  </si>
  <si>
    <t>(parašas)</t>
  </si>
  <si>
    <t>(vardas ir pavardė)</t>
  </si>
  <si>
    <t xml:space="preserve">Investicijos, skirtos savivaldybėms </t>
  </si>
  <si>
    <t xml:space="preserve">Ilgalaikio turto įsigijimas finansinės nuomos (lizingo) būdu </t>
  </si>
  <si>
    <t>Strateginės ir neliečiamosios atsargos</t>
  </si>
  <si>
    <t xml:space="preserve">Darbo užmokestis </t>
  </si>
  <si>
    <t xml:space="preserve">IŠ VISO </t>
  </si>
  <si>
    <t>1</t>
  </si>
  <si>
    <t>4</t>
  </si>
  <si>
    <t xml:space="preserve"> ataskaitiniam laikotarpiui</t>
  </si>
  <si>
    <t xml:space="preserve"> metams</t>
  </si>
  <si>
    <t>Eil. Nr.</t>
  </si>
  <si>
    <t>Gauti asignavimai kartu su įskaitytu praėjusių metų lėšų likučiu</t>
  </si>
  <si>
    <t>5</t>
  </si>
  <si>
    <t xml:space="preserve">       </t>
  </si>
  <si>
    <t>Asignavimų planas, įskaitant patikslinimus</t>
  </si>
  <si>
    <t xml:space="preserve">Ilgalaikio turto įsigijimas  finansinės nuomos (lizingo) būdu </t>
  </si>
  <si>
    <t>Komunalinės paslaugos</t>
  </si>
  <si>
    <t>Nerezidentams</t>
  </si>
  <si>
    <t>Pervedamos lėšos (kapitalui formuoti)</t>
  </si>
  <si>
    <t>Nebaigta gamyba</t>
  </si>
  <si>
    <t xml:space="preserve">                    Ministerijos / Savivaldybės</t>
  </si>
  <si>
    <t xml:space="preserve"> 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</si>
  <si>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</si>
  <si>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</si>
  <si>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>Biologinis turtas ir mineraliniai ištekliai</t>
  </si>
  <si>
    <t>Žemės gelmių ištekliai</t>
  </si>
  <si>
    <t>Gyvuliai ir kiti gyvūnai</t>
  </si>
  <si>
    <t>Vaismedžiai ir kiti daugiamečiai sodiniai</t>
  </si>
  <si>
    <t>BIUDŽETO IŠLAIDŲ SĄMATOS VYKDYMO</t>
  </si>
  <si>
    <t>(metinė, ketvirtinė)</t>
  </si>
  <si>
    <t>20______ M. ________________ D.</t>
  </si>
  <si>
    <t>__________________________</t>
  </si>
  <si>
    <t>_________________    Nr. _________</t>
  </si>
  <si>
    <t xml:space="preserve">                                                                      (data)</t>
  </si>
  <si>
    <t>Finansavimo šaltinio</t>
  </si>
  <si>
    <t>Panaudoti asignavimai</t>
  </si>
  <si>
    <t>Kiti trumpalaikiai indėliai (pinigai bankuose)</t>
  </si>
  <si>
    <t>Kiti ilgalaikiai indėliai (pinigai bankuose)</t>
  </si>
  <si>
    <t>(litais, ct)</t>
  </si>
  <si>
    <t xml:space="preserve"> Turto vertinimo paslaugų apmokėjimas   </t>
  </si>
  <si>
    <t>(įstaigos pavadinimas, kodas Juridinių asmenų registre, adresas)</t>
  </si>
  <si>
    <t xml:space="preserve">      (įstaigos vadovo ar jo įgalioto asmens pareigų  pavadinimas)</t>
  </si>
  <si>
    <t xml:space="preserve">  (vyriausiasis buhalteris (buhalteris)</t>
  </si>
  <si>
    <t>Forma Nr. 2 patvirtinta
Lietuvos Respublikos finansų ministro
2008 m. gruodžio 31 d. įsakymu Nr. 1K-465
(Lietuvos Respublikos finansų ministro
2013 m.             d. įsakymo Nr. 1K-       redakcija)</t>
  </si>
  <si>
    <t>(programos pavadinimas)</t>
  </si>
  <si>
    <t>vvvvvvvvvvvvvvvvvvvvvvvvvvvvvvvvvvvvvvvvvvvvvvvvvvvvvvvvvvvvvvvvvvvvvvvvvvvvvvvvvvvvvvvvvvvvvvvvvvvvvvvvvvvvvvvvvvvvvvvvvvvxxxxxxxxxxxx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</si>
  <si>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</si>
  <si>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</si>
  <si>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Forma Nr. 2 patvirtinta</t>
  </si>
  <si>
    <t>Lietuvos Respublikos finansų ministro</t>
  </si>
  <si>
    <t>2008 m. gruodžio 31 d. įsakymu Nr. 1K-465</t>
  </si>
  <si>
    <t>(Lietuvos Respublikos finansų ministro</t>
  </si>
  <si>
    <t>(eurais, ct)</t>
  </si>
  <si>
    <t>Ilgalaikio materialiojo ir nematerialiojo turto nuoma (įskaitant veiklos nuomą)</t>
  </si>
  <si>
    <t xml:space="preserve">Apmokėjimas  ekspertams ir konsultantams </t>
  </si>
  <si>
    <t>Karinės atsargos</t>
  </si>
  <si>
    <t>Turto vertinimo paslaugų apmokėjimas</t>
  </si>
  <si>
    <t>2014 m. lapkričio 28 d. įsak. Nr. 1K- 407 redakcija)</t>
  </si>
  <si>
    <t xml:space="preserve">Vilniaus miesto socialinės paramos centras,190997565, Kauno g.3 </t>
  </si>
  <si>
    <t xml:space="preserve">                                                                                                     (data)</t>
  </si>
  <si>
    <t>Lėšų už teikiamas paslaugas surinkimas ir panaudojimas</t>
  </si>
  <si>
    <t>09</t>
  </si>
  <si>
    <t>01</t>
  </si>
  <si>
    <t>sąmata 6000610 ( Specialioji pr.-lėšų surinkimas)</t>
  </si>
  <si>
    <t>Vyriausiasis buhalteris</t>
  </si>
  <si>
    <t xml:space="preserve"> Diana Radzevičienė</t>
  </si>
  <si>
    <t xml:space="preserve">                                                                                                  (data)</t>
  </si>
  <si>
    <t>190997565</t>
  </si>
  <si>
    <t>Sąmata 6000470 ( Centro išlaikymas)</t>
  </si>
  <si>
    <t xml:space="preserve">                                                                                                 (data)</t>
  </si>
  <si>
    <t>Sąmata 6000460 ( lankomoji priežiūra)</t>
  </si>
  <si>
    <t>02</t>
  </si>
  <si>
    <t xml:space="preserve">                                                                                                   (data)</t>
  </si>
  <si>
    <t>188712831</t>
  </si>
  <si>
    <t>07</t>
  </si>
  <si>
    <t>Socialinės apsaugos plėtojimas, skurdo ir socialinės atskirties mažinimas</t>
  </si>
  <si>
    <t>0266</t>
  </si>
  <si>
    <t>10</t>
  </si>
  <si>
    <t>04</t>
  </si>
  <si>
    <t>Sąmata 6000110 ( darbas su rizikos šeimomis)</t>
  </si>
  <si>
    <t>Sąmata 6000160 ( vienkartinės socialinės pašalpos)</t>
  </si>
  <si>
    <t xml:space="preserve">                                                                                                    (data)</t>
  </si>
  <si>
    <t>Sąmata 6000092 ( globa)</t>
  </si>
  <si>
    <t>0273</t>
  </si>
  <si>
    <t>Sąmata 8000150 (viešieji darbai BĮ Socialinės paramos centre)</t>
  </si>
  <si>
    <t xml:space="preserve">Viešųjų darbų organizavimas Ekonomikos ir investicijų  departamento kompetencijai priskirtose įstaigose, bendrovėse ir organizacijose </t>
  </si>
  <si>
    <t>Direktorės pavaduotoja l.e. direktoriaus pareigas</t>
  </si>
  <si>
    <t>Jurgita Gajauskienė</t>
  </si>
  <si>
    <t>2015 M. GRUODŽIO 31 D.</t>
  </si>
  <si>
    <t>IV ketv.</t>
  </si>
  <si>
    <t>2015 12 31</t>
  </si>
  <si>
    <t>Diana Radzevičienė</t>
  </si>
  <si>
    <t>Vyriausioji buhalterė</t>
  </si>
  <si>
    <t>Direktorės pavaduotoja</t>
  </si>
  <si>
    <t>11</t>
  </si>
  <si>
    <t>sąmata 6000726 ( Būsto plėtra)</t>
  </si>
  <si>
    <t>06</t>
  </si>
  <si>
    <t>I ketv.</t>
  </si>
  <si>
    <t>2016 M. KOVO 31 D.</t>
  </si>
  <si>
    <t>2016 03 31</t>
  </si>
  <si>
    <t>Iketv.</t>
  </si>
</sst>
</file>

<file path=xl/styles.xml><?xml version="1.0" encoding="utf-8"?>
<styleSheet xmlns="http://schemas.openxmlformats.org/spreadsheetml/2006/main">
  <numFmts count="1">
    <numFmt numFmtId="164" formatCode="0.0"/>
  </numFmts>
  <fonts count="33">
    <font>
      <sz val="10"/>
      <name val="Arial"/>
      <charset val="186"/>
    </font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"/>
      <family val="1"/>
      <charset val="186"/>
    </font>
    <font>
      <sz val="10"/>
      <name val="Times New Roman Baltic"/>
      <charset val="186"/>
    </font>
    <font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8"/>
      <name val="Arial"/>
      <family val="2"/>
      <charset val="186"/>
    </font>
    <font>
      <sz val="12"/>
      <name val="Times New Roman Baltic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2"/>
      <name val="Arial"/>
      <family val="2"/>
      <charset val="186"/>
    </font>
    <font>
      <sz val="9"/>
      <name val="Arial"/>
      <family val="2"/>
      <charset val="186"/>
    </font>
    <font>
      <sz val="8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9"/>
      <name val="Times New Roman Baltic"/>
      <family val="1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9"/>
      <name val="Arial"/>
      <family val="2"/>
      <charset val="186"/>
    </font>
    <font>
      <vertAlign val="superscript"/>
      <sz val="12"/>
      <name val="Times New Roman"/>
      <family val="1"/>
      <charset val="186"/>
    </font>
    <font>
      <vertAlign val="superscript"/>
      <sz val="14"/>
      <name val="Times New Roman"/>
      <family val="1"/>
      <charset val="186"/>
    </font>
    <font>
      <sz val="8"/>
      <name val="Arial"/>
      <charset val="186"/>
    </font>
    <font>
      <sz val="9"/>
      <name val="Arial"/>
      <charset val="186"/>
    </font>
    <font>
      <b/>
      <sz val="9"/>
      <name val="Arial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92">
    <xf numFmtId="0" fontId="0" fillId="0" borderId="0" xfId="0"/>
    <xf numFmtId="0" fontId="8" fillId="0" borderId="0" xfId="1" applyFont="1"/>
    <xf numFmtId="0" fontId="8" fillId="0" borderId="0" xfId="1" applyFont="1" applyAlignment="1">
      <alignment horizontal="center"/>
    </xf>
    <xf numFmtId="0" fontId="8" fillId="0" borderId="0" xfId="1" applyFont="1" applyBorder="1"/>
    <xf numFmtId="0" fontId="8" fillId="0" borderId="0" xfId="0" applyFont="1" applyBorder="1" applyAlignment="1"/>
    <xf numFmtId="0" fontId="8" fillId="0" borderId="0" xfId="1" applyFont="1" applyBorder="1" applyAlignment="1"/>
    <xf numFmtId="164" fontId="4" fillId="0" borderId="0" xfId="2" applyNumberFormat="1" applyFont="1" applyBorder="1" applyAlignment="1" applyProtection="1">
      <alignment horizontal="right" vertical="center"/>
    </xf>
    <xf numFmtId="164" fontId="6" fillId="0" borderId="0" xfId="2" applyNumberFormat="1" applyFont="1" applyBorder="1" applyAlignment="1" applyProtection="1">
      <alignment horizontal="left" vertical="center" wrapText="1"/>
    </xf>
    <xf numFmtId="164" fontId="6" fillId="0" borderId="0" xfId="2" applyNumberFormat="1" applyFont="1" applyBorder="1" applyAlignment="1" applyProtection="1">
      <alignment horizontal="left" vertical="center"/>
    </xf>
    <xf numFmtId="0" fontId="8" fillId="0" borderId="0" xfId="1" applyFont="1" applyAlignment="1">
      <alignment horizontal="left"/>
    </xf>
    <xf numFmtId="0" fontId="8" fillId="0" borderId="0" xfId="1" applyFont="1" applyAlignment="1">
      <alignment vertical="top"/>
    </xf>
    <xf numFmtId="0" fontId="8" fillId="0" borderId="0" xfId="1" applyFont="1" applyAlignment="1">
      <alignment vertical="top" wrapText="1"/>
    </xf>
    <xf numFmtId="0" fontId="17" fillId="0" borderId="0" xfId="1" applyFont="1"/>
    <xf numFmtId="0" fontId="8" fillId="0" borderId="0" xfId="1" applyFont="1" applyFill="1"/>
    <xf numFmtId="0" fontId="8" fillId="0" borderId="0" xfId="1" applyFont="1" applyBorder="1" applyAlignment="1">
      <alignment horizontal="center"/>
    </xf>
    <xf numFmtId="3" fontId="8" fillId="0" borderId="1" xfId="1" applyNumberFormat="1" applyFont="1" applyBorder="1" applyAlignment="1" applyProtection="1"/>
    <xf numFmtId="1" fontId="8" fillId="0" borderId="1" xfId="1" applyNumberFormat="1" applyFont="1" applyBorder="1" applyAlignment="1" applyProtection="1"/>
    <xf numFmtId="164" fontId="6" fillId="0" borderId="0" xfId="2" applyNumberFormat="1" applyFont="1" applyBorder="1" applyAlignment="1" applyProtection="1">
      <alignment horizontal="right" vertical="center"/>
    </xf>
    <xf numFmtId="164" fontId="15" fillId="0" borderId="0" xfId="2" applyNumberFormat="1" applyFont="1" applyBorder="1" applyAlignment="1" applyProtection="1">
      <alignment horizontal="left" vertical="center" wrapText="1"/>
    </xf>
    <xf numFmtId="0" fontId="11" fillId="0" borderId="2" xfId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1" fillId="0" borderId="2" xfId="1" applyFont="1" applyBorder="1"/>
    <xf numFmtId="0" fontId="3" fillId="0" borderId="0" xfId="1" applyFont="1" applyBorder="1"/>
    <xf numFmtId="0" fontId="0" fillId="0" borderId="0" xfId="0" applyBorder="1" applyAlignment="1">
      <alignment wrapText="1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14" fillId="0" borderId="0" xfId="1" applyFont="1" applyBorder="1" applyAlignment="1">
      <alignment horizontal="left" vertical="center"/>
    </xf>
    <xf numFmtId="0" fontId="8" fillId="0" borderId="3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8" fillId="0" borderId="4" xfId="1" applyFont="1" applyFill="1" applyBorder="1" applyAlignment="1">
      <alignment vertical="top" wrapText="1"/>
    </xf>
    <xf numFmtId="0" fontId="17" fillId="0" borderId="5" xfId="1" applyFont="1" applyFill="1" applyBorder="1" applyAlignment="1">
      <alignment vertical="top" wrapText="1"/>
    </xf>
    <xf numFmtId="0" fontId="8" fillId="0" borderId="6" xfId="1" applyFont="1" applyFill="1" applyBorder="1" applyAlignment="1">
      <alignment horizontal="center" vertical="top" wrapText="1"/>
    </xf>
    <xf numFmtId="0" fontId="8" fillId="0" borderId="7" xfId="1" applyFont="1" applyFill="1" applyBorder="1" applyAlignment="1">
      <alignment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1" fontId="8" fillId="0" borderId="8" xfId="1" applyNumberFormat="1" applyFont="1" applyBorder="1" applyAlignment="1">
      <alignment horizontal="center" vertical="top" wrapText="1"/>
    </xf>
    <xf numFmtId="0" fontId="8" fillId="0" borderId="7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8" xfId="1" applyFont="1" applyFill="1" applyBorder="1" applyAlignment="1">
      <alignment horizontal="center" vertical="top" wrapText="1"/>
    </xf>
    <xf numFmtId="0" fontId="17" fillId="0" borderId="4" xfId="1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9" xfId="1" applyFont="1" applyFill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0" fontId="8" fillId="0" borderId="10" xfId="1" applyFont="1" applyFill="1" applyBorder="1" applyAlignment="1">
      <alignment vertical="top" wrapText="1"/>
    </xf>
    <xf numFmtId="0" fontId="8" fillId="0" borderId="8" xfId="1" applyFont="1" applyFill="1" applyBorder="1" applyAlignment="1">
      <alignment vertical="top" wrapText="1"/>
    </xf>
    <xf numFmtId="0" fontId="8" fillId="0" borderId="8" xfId="1" applyFont="1" applyBorder="1" applyAlignment="1">
      <alignment vertical="top" wrapText="1"/>
    </xf>
    <xf numFmtId="0" fontId="18" fillId="0" borderId="8" xfId="1" applyFont="1" applyFill="1" applyBorder="1" applyAlignment="1">
      <alignment vertical="top" wrapText="1"/>
    </xf>
    <xf numFmtId="0" fontId="8" fillId="0" borderId="11" xfId="1" applyFont="1" applyFill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17" fillId="0" borderId="8" xfId="1" applyFont="1" applyFill="1" applyBorder="1" applyAlignment="1">
      <alignment vertical="top" wrapText="1"/>
    </xf>
    <xf numFmtId="0" fontId="8" fillId="0" borderId="6" xfId="1" applyFont="1" applyFill="1" applyBorder="1" applyAlignment="1">
      <alignment vertical="top" wrapText="1"/>
    </xf>
    <xf numFmtId="0" fontId="8" fillId="0" borderId="9" xfId="1" applyFont="1" applyFill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17" fillId="0" borderId="1" xfId="1" applyFont="1" applyFill="1" applyBorder="1" applyAlignment="1">
      <alignment horizontal="center" vertical="top" wrapText="1"/>
    </xf>
    <xf numFmtId="0" fontId="8" fillId="0" borderId="10" xfId="1" applyFont="1" applyFill="1" applyBorder="1" applyAlignment="1">
      <alignment horizontal="center" vertical="top" wrapText="1"/>
    </xf>
    <xf numFmtId="0" fontId="8" fillId="0" borderId="12" xfId="1" applyFont="1" applyFill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0" xfId="1" applyFont="1" applyFill="1" applyBorder="1" applyAlignment="1">
      <alignment vertical="top" wrapText="1"/>
    </xf>
    <xf numFmtId="0" fontId="8" fillId="0" borderId="0" xfId="1" applyFont="1" applyBorder="1" applyAlignment="1">
      <alignment vertical="top" wrapText="1"/>
    </xf>
    <xf numFmtId="0" fontId="17" fillId="0" borderId="12" xfId="1" applyFont="1" applyFill="1" applyBorder="1" applyAlignment="1">
      <alignment vertical="top" wrapText="1"/>
    </xf>
    <xf numFmtId="0" fontId="8" fillId="0" borderId="2" xfId="1" applyFont="1" applyFill="1" applyBorder="1" applyAlignment="1">
      <alignment vertical="top" wrapText="1"/>
    </xf>
    <xf numFmtId="0" fontId="8" fillId="0" borderId="5" xfId="1" applyFont="1" applyFill="1" applyBorder="1" applyAlignment="1">
      <alignment vertical="top" wrapText="1"/>
    </xf>
    <xf numFmtId="0" fontId="8" fillId="0" borderId="3" xfId="1" applyFont="1" applyFill="1" applyBorder="1" applyAlignment="1">
      <alignment vertical="top" wrapText="1"/>
    </xf>
    <xf numFmtId="0" fontId="8" fillId="0" borderId="13" xfId="1" applyFont="1" applyFill="1" applyBorder="1" applyAlignment="1">
      <alignment vertical="top" wrapText="1"/>
    </xf>
    <xf numFmtId="0" fontId="8" fillId="0" borderId="14" xfId="1" applyFont="1" applyFill="1" applyBorder="1" applyAlignment="1">
      <alignment vertical="top" wrapText="1"/>
    </xf>
    <xf numFmtId="0" fontId="17" fillId="0" borderId="2" xfId="1" applyFont="1" applyFill="1" applyBorder="1" applyAlignment="1">
      <alignment vertical="top" wrapText="1"/>
    </xf>
    <xf numFmtId="0" fontId="17" fillId="0" borderId="8" xfId="1" applyFont="1" applyFill="1" applyBorder="1" applyAlignment="1">
      <alignment horizontal="center" vertical="top" wrapText="1"/>
    </xf>
    <xf numFmtId="0" fontId="8" fillId="0" borderId="11" xfId="1" applyFont="1" applyFill="1" applyBorder="1" applyAlignment="1">
      <alignment horizontal="center" vertical="top" wrapText="1"/>
    </xf>
    <xf numFmtId="0" fontId="8" fillId="0" borderId="13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vertical="top" wrapText="1"/>
    </xf>
    <xf numFmtId="0" fontId="8" fillId="0" borderId="15" xfId="1" applyFont="1" applyFill="1" applyBorder="1" applyAlignment="1">
      <alignment vertical="top" wrapText="1"/>
    </xf>
    <xf numFmtId="0" fontId="17" fillId="0" borderId="10" xfId="1" applyFont="1" applyFill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17" fillId="0" borderId="12" xfId="1" applyFont="1" applyBorder="1" applyAlignment="1">
      <alignment vertical="top" wrapText="1"/>
    </xf>
    <xf numFmtId="0" fontId="17" fillId="0" borderId="1" xfId="1" applyFont="1" applyBorder="1" applyAlignment="1">
      <alignment vertical="top" wrapText="1"/>
    </xf>
    <xf numFmtId="0" fontId="8" fillId="0" borderId="8" xfId="1" applyFont="1" applyBorder="1"/>
    <xf numFmtId="0" fontId="18" fillId="0" borderId="8" xfId="1" applyFont="1" applyFill="1" applyBorder="1" applyAlignment="1">
      <alignment horizontal="center" vertical="top" wrapText="1"/>
    </xf>
    <xf numFmtId="0" fontId="8" fillId="0" borderId="2" xfId="1" applyFont="1" applyBorder="1"/>
    <xf numFmtId="0" fontId="8" fillId="0" borderId="2" xfId="1" applyFont="1" applyFill="1" applyBorder="1" applyAlignment="1">
      <alignment horizontal="center" vertical="top" wrapText="1"/>
    </xf>
    <xf numFmtId="0" fontId="7" fillId="0" borderId="8" xfId="1" applyFont="1" applyFill="1" applyBorder="1" applyAlignment="1">
      <alignment vertical="top" wrapText="1"/>
    </xf>
    <xf numFmtId="0" fontId="7" fillId="0" borderId="1" xfId="1" applyFont="1" applyFill="1" applyBorder="1" applyAlignment="1">
      <alignment vertical="top" wrapText="1"/>
    </xf>
    <xf numFmtId="0" fontId="8" fillId="0" borderId="6" xfId="1" applyFont="1" applyBorder="1" applyAlignment="1">
      <alignment horizontal="center" vertical="top" wrapText="1"/>
    </xf>
    <xf numFmtId="0" fontId="8" fillId="0" borderId="13" xfId="1" applyFont="1" applyBorder="1" applyAlignment="1">
      <alignment horizontal="center" vertical="top" wrapText="1"/>
    </xf>
    <xf numFmtId="0" fontId="17" fillId="0" borderId="8" xfId="1" applyFont="1" applyBorder="1" applyAlignment="1">
      <alignment horizontal="center" vertical="top" wrapText="1"/>
    </xf>
    <xf numFmtId="0" fontId="8" fillId="0" borderId="12" xfId="1" applyFont="1" applyFill="1" applyBorder="1" applyAlignment="1">
      <alignment horizontal="center" vertical="top" wrapText="1"/>
    </xf>
    <xf numFmtId="0" fontId="17" fillId="0" borderId="8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horizontal="center" vertical="top" wrapText="1"/>
    </xf>
    <xf numFmtId="0" fontId="8" fillId="0" borderId="6" xfId="1" applyFont="1" applyBorder="1" applyAlignment="1">
      <alignment vertical="top" wrapText="1"/>
    </xf>
    <xf numFmtId="0" fontId="8" fillId="0" borderId="2" xfId="1" applyFont="1" applyBorder="1" applyAlignment="1">
      <alignment vertical="top" wrapText="1"/>
    </xf>
    <xf numFmtId="0" fontId="8" fillId="0" borderId="10" xfId="1" applyFont="1" applyBorder="1" applyAlignment="1">
      <alignment vertical="top" wrapText="1"/>
    </xf>
    <xf numFmtId="0" fontId="17" fillId="0" borderId="0" xfId="1" applyFont="1" applyBorder="1"/>
    <xf numFmtId="0" fontId="8" fillId="0" borderId="0" xfId="1" applyFont="1" applyBorder="1" applyAlignment="1">
      <alignment horizontal="left"/>
    </xf>
    <xf numFmtId="0" fontId="8" fillId="0" borderId="4" xfId="1" applyFont="1" applyBorder="1"/>
    <xf numFmtId="0" fontId="8" fillId="0" borderId="1" xfId="1" applyFont="1" applyBorder="1"/>
    <xf numFmtId="0" fontId="8" fillId="0" borderId="12" xfId="1" applyFont="1" applyBorder="1"/>
    <xf numFmtId="0" fontId="8" fillId="0" borderId="1" xfId="1" applyFont="1" applyBorder="1" applyAlignment="1">
      <alignment horizontal="center"/>
    </xf>
    <xf numFmtId="0" fontId="8" fillId="0" borderId="5" xfId="1" applyFont="1" applyBorder="1" applyAlignment="1">
      <alignment vertical="top" wrapText="1"/>
    </xf>
    <xf numFmtId="0" fontId="8" fillId="0" borderId="11" xfId="1" applyFont="1" applyBorder="1" applyAlignment="1">
      <alignment horizontal="center" vertical="top" wrapText="1"/>
    </xf>
    <xf numFmtId="0" fontId="9" fillId="0" borderId="0" xfId="1" applyFont="1" applyBorder="1" applyAlignment="1" applyProtection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6" fillId="0" borderId="0" xfId="1" applyFont="1" applyBorder="1"/>
    <xf numFmtId="0" fontId="8" fillId="0" borderId="0" xfId="1" applyFont="1" applyBorder="1" applyAlignment="1">
      <alignment vertical="top"/>
    </xf>
    <xf numFmtId="0" fontId="8" fillId="0" borderId="0" xfId="1" applyFont="1" applyFill="1" applyBorder="1"/>
    <xf numFmtId="0" fontId="6" fillId="0" borderId="0" xfId="1" applyFont="1" applyFill="1" applyBorder="1"/>
    <xf numFmtId="164" fontId="7" fillId="2" borderId="8" xfId="1" applyNumberFormat="1" applyFont="1" applyFill="1" applyBorder="1" applyAlignment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164" fontId="7" fillId="2" borderId="9" xfId="1" applyNumberFormat="1" applyFont="1" applyFill="1" applyBorder="1" applyAlignment="1">
      <alignment horizontal="right" vertical="center" wrapText="1"/>
    </xf>
    <xf numFmtId="164" fontId="7" fillId="2" borderId="11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 applyProtection="1">
      <alignment horizontal="right" vertical="center" wrapText="1"/>
    </xf>
    <xf numFmtId="164" fontId="8" fillId="0" borderId="10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 applyProtection="1">
      <alignment horizontal="right" vertical="center" wrapText="1"/>
    </xf>
    <xf numFmtId="164" fontId="8" fillId="0" borderId="8" xfId="1" applyNumberFormat="1" applyFont="1" applyBorder="1" applyAlignment="1" applyProtection="1">
      <alignment horizontal="right" vertical="center" wrapText="1"/>
    </xf>
    <xf numFmtId="164" fontId="7" fillId="2" borderId="6" xfId="1" applyNumberFormat="1" applyFont="1" applyFill="1" applyBorder="1" applyAlignment="1">
      <alignment horizontal="right" vertical="center" wrapText="1"/>
    </xf>
    <xf numFmtId="164" fontId="7" fillId="2" borderId="10" xfId="1" applyNumberFormat="1" applyFont="1" applyFill="1" applyBorder="1" applyAlignment="1">
      <alignment horizontal="right" vertical="center" wrapText="1"/>
    </xf>
    <xf numFmtId="164" fontId="8" fillId="0" borderId="8" xfId="1" applyNumberFormat="1" applyFont="1" applyBorder="1" applyAlignment="1">
      <alignment horizontal="right" vertical="center" wrapText="1"/>
    </xf>
    <xf numFmtId="164" fontId="8" fillId="0" borderId="13" xfId="1" applyNumberFormat="1" applyFont="1" applyBorder="1" applyAlignment="1" applyProtection="1">
      <alignment horizontal="right" vertical="center" wrapText="1"/>
    </xf>
    <xf numFmtId="164" fontId="8" fillId="0" borderId="3" xfId="1" applyNumberFormat="1" applyFont="1" applyBorder="1" applyAlignment="1" applyProtection="1">
      <alignment horizontal="right" vertical="center" wrapText="1"/>
    </xf>
    <xf numFmtId="164" fontId="8" fillId="2" borderId="6" xfId="1" applyNumberFormat="1" applyFont="1" applyFill="1" applyBorder="1" applyAlignment="1">
      <alignment horizontal="right" vertical="center" wrapText="1"/>
    </xf>
    <xf numFmtId="164" fontId="8" fillId="2" borderId="5" xfId="1" applyNumberFormat="1" applyFont="1" applyFill="1" applyBorder="1" applyAlignment="1">
      <alignment horizontal="right" vertical="center" wrapText="1"/>
    </xf>
    <xf numFmtId="164" fontId="8" fillId="2" borderId="10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 wrapText="1"/>
    </xf>
    <xf numFmtId="164" fontId="8" fillId="2" borderId="4" xfId="1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vertical="center" wrapText="1"/>
    </xf>
    <xf numFmtId="164" fontId="8" fillId="0" borderId="13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3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 applyProtection="1">
      <alignment horizontal="right" vertical="center" wrapText="1"/>
    </xf>
    <xf numFmtId="164" fontId="7" fillId="2" borderId="4" xfId="1" applyNumberFormat="1" applyFont="1" applyFill="1" applyBorder="1" applyAlignment="1">
      <alignment horizontal="right" vertical="center" wrapText="1"/>
    </xf>
    <xf numFmtId="164" fontId="7" fillId="2" borderId="12" xfId="1" applyNumberFormat="1" applyFont="1" applyFill="1" applyBorder="1" applyAlignment="1">
      <alignment horizontal="right" vertical="center" wrapText="1"/>
    </xf>
    <xf numFmtId="164" fontId="7" fillId="2" borderId="8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164" fontId="7" fillId="2" borderId="1" xfId="1" applyNumberFormat="1" applyFont="1" applyFill="1" applyBorder="1" applyAlignment="1">
      <alignment horizontal="right" vertical="center"/>
    </xf>
    <xf numFmtId="0" fontId="17" fillId="0" borderId="6" xfId="1" applyFont="1" applyFill="1" applyBorder="1" applyAlignment="1">
      <alignment vertical="center" wrapText="1"/>
    </xf>
    <xf numFmtId="0" fontId="17" fillId="0" borderId="5" xfId="1" applyFont="1" applyFill="1" applyBorder="1" applyAlignment="1">
      <alignment vertical="center" wrapText="1"/>
    </xf>
    <xf numFmtId="0" fontId="17" fillId="0" borderId="10" xfId="1" applyFont="1" applyFill="1" applyBorder="1" applyAlignment="1">
      <alignment vertical="center" wrapText="1"/>
    </xf>
    <xf numFmtId="0" fontId="17" fillId="0" borderId="12" xfId="1" applyFont="1" applyBorder="1" applyAlignment="1">
      <alignment vertical="center" wrapText="1"/>
    </xf>
    <xf numFmtId="0" fontId="17" fillId="0" borderId="2" xfId="1" applyFont="1" applyFill="1" applyBorder="1" applyAlignment="1">
      <alignment vertical="center" wrapText="1"/>
    </xf>
    <xf numFmtId="164" fontId="8" fillId="2" borderId="11" xfId="1" applyNumberFormat="1" applyFont="1" applyFill="1" applyBorder="1" applyAlignment="1">
      <alignment horizontal="right" vertical="center" wrapText="1"/>
    </xf>
    <xf numFmtId="164" fontId="8" fillId="2" borderId="13" xfId="1" applyNumberFormat="1" applyFont="1" applyFill="1" applyBorder="1" applyAlignment="1">
      <alignment horizontal="right" vertical="center" wrapText="1"/>
    </xf>
    <xf numFmtId="164" fontId="8" fillId="2" borderId="15" xfId="1" applyNumberFormat="1" applyFont="1" applyFill="1" applyBorder="1" applyAlignment="1">
      <alignment horizontal="right" vertical="center" wrapText="1"/>
    </xf>
    <xf numFmtId="164" fontId="8" fillId="2" borderId="3" xfId="1" applyNumberFormat="1" applyFont="1" applyFill="1" applyBorder="1" applyAlignment="1">
      <alignment horizontal="right" vertical="center" wrapText="1"/>
    </xf>
    <xf numFmtId="164" fontId="8" fillId="2" borderId="7" xfId="1" applyNumberFormat="1" applyFont="1" applyFill="1" applyBorder="1" applyAlignment="1">
      <alignment horizontal="right" vertical="center" wrapText="1"/>
    </xf>
    <xf numFmtId="164" fontId="8" fillId="2" borderId="9" xfId="1" applyNumberFormat="1" applyFont="1" applyFill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/>
    </xf>
    <xf numFmtId="164" fontId="8" fillId="2" borderId="4" xfId="1" applyNumberFormat="1" applyFont="1" applyFill="1" applyBorder="1" applyAlignment="1">
      <alignment horizontal="right" vertical="center"/>
    </xf>
    <xf numFmtId="164" fontId="8" fillId="2" borderId="1" xfId="1" applyNumberFormat="1" applyFont="1" applyFill="1" applyBorder="1" applyAlignment="1">
      <alignment horizontal="right" vertical="center"/>
    </xf>
    <xf numFmtId="164" fontId="8" fillId="2" borderId="12" xfId="1" applyNumberFormat="1" applyFont="1" applyFill="1" applyBorder="1" applyAlignment="1">
      <alignment horizontal="right" vertical="center" wrapText="1"/>
    </xf>
    <xf numFmtId="164" fontId="8" fillId="2" borderId="2" xfId="1" applyNumberFormat="1" applyFont="1" applyFill="1" applyBorder="1" applyAlignment="1">
      <alignment horizontal="right" vertical="center" wrapText="1"/>
    </xf>
    <xf numFmtId="164" fontId="8" fillId="2" borderId="14" xfId="1" applyNumberFormat="1" applyFont="1" applyFill="1" applyBorder="1" applyAlignment="1">
      <alignment horizontal="right" vertical="center" wrapText="1"/>
    </xf>
    <xf numFmtId="0" fontId="8" fillId="0" borderId="0" xfId="1" applyFont="1" applyAlignment="1"/>
    <xf numFmtId="0" fontId="16" fillId="0" borderId="0" xfId="1" applyFont="1" applyBorder="1" applyAlignment="1">
      <alignment horizontal="center" vertical="top"/>
    </xf>
    <xf numFmtId="164" fontId="8" fillId="2" borderId="8" xfId="1" applyNumberFormat="1" applyFont="1" applyFill="1" applyBorder="1" applyAlignment="1" applyProtection="1">
      <alignment horizontal="right" vertical="center" wrapText="1"/>
    </xf>
    <xf numFmtId="0" fontId="8" fillId="0" borderId="12" xfId="1" applyFont="1" applyFill="1" applyBorder="1" applyAlignment="1">
      <alignment vertical="center" wrapText="1"/>
    </xf>
    <xf numFmtId="0" fontId="17" fillId="0" borderId="8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0" fillId="0" borderId="0" xfId="0" applyBorder="1" applyAlignment="1"/>
    <xf numFmtId="0" fontId="3" fillId="0" borderId="0" xfId="1" applyFont="1" applyBorder="1" applyAlignment="1">
      <alignment vertical="center"/>
    </xf>
    <xf numFmtId="0" fontId="22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164" fontId="21" fillId="0" borderId="0" xfId="2" applyNumberFormat="1" applyFont="1" applyBorder="1" applyAlignment="1" applyProtection="1">
      <alignment horizontal="left"/>
    </xf>
    <xf numFmtId="0" fontId="21" fillId="0" borderId="0" xfId="1" applyFont="1" applyBorder="1" applyAlignment="1">
      <alignment horizontal="left"/>
    </xf>
    <xf numFmtId="3" fontId="7" fillId="0" borderId="1" xfId="1" applyNumberFormat="1" applyFont="1" applyBorder="1" applyAlignment="1" applyProtection="1"/>
    <xf numFmtId="0" fontId="5" fillId="0" borderId="0" xfId="2" applyFont="1" applyBorder="1" applyAlignment="1">
      <alignment horizontal="center"/>
    </xf>
    <xf numFmtId="164" fontId="21" fillId="0" borderId="0" xfId="2" applyNumberFormat="1" applyFont="1" applyBorder="1" applyAlignment="1" applyProtection="1">
      <alignment horizontal="right"/>
    </xf>
    <xf numFmtId="0" fontId="21" fillId="0" borderId="0" xfId="0" applyFont="1" applyBorder="1" applyAlignment="1">
      <alignment horizontal="right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164" fontId="21" fillId="0" borderId="2" xfId="1" applyNumberFormat="1" applyFont="1" applyBorder="1" applyAlignment="1" applyProtection="1">
      <alignment horizontal="right"/>
    </xf>
    <xf numFmtId="49" fontId="24" fillId="0" borderId="1" xfId="1" applyNumberFormat="1" applyFont="1" applyBorder="1" applyAlignment="1" applyProtection="1">
      <alignment horizontal="center" vertical="center" wrapText="1"/>
    </xf>
    <xf numFmtId="49" fontId="24" fillId="0" borderId="6" xfId="1" applyNumberFormat="1" applyFont="1" applyBorder="1" applyAlignment="1" applyProtection="1">
      <alignment horizontal="center" vertical="center" wrapText="1"/>
    </xf>
    <xf numFmtId="0" fontId="8" fillId="0" borderId="2" xfId="1" applyFont="1" applyBorder="1" applyAlignment="1">
      <alignment horizontal="left"/>
    </xf>
    <xf numFmtId="0" fontId="14" fillId="0" borderId="2" xfId="1" applyFont="1" applyBorder="1" applyAlignment="1">
      <alignment horizontal="left" vertical="center"/>
    </xf>
    <xf numFmtId="0" fontId="28" fillId="0" borderId="14" xfId="1" applyFont="1" applyBorder="1" applyAlignment="1">
      <alignment horizontal="center" vertical="top"/>
    </xf>
    <xf numFmtId="0" fontId="8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0" fontId="21" fillId="0" borderId="8" xfId="1" applyFont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49" fontId="6" fillId="0" borderId="8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1" fontId="6" fillId="0" borderId="6" xfId="1" applyNumberFormat="1" applyFont="1" applyBorder="1" applyAlignment="1" applyProtection="1">
      <alignment horizontal="center" vertical="center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1" fontId="3" fillId="0" borderId="8" xfId="1" applyNumberFormat="1" applyFont="1" applyBorder="1" applyAlignment="1">
      <alignment horizontal="center" vertical="top" wrapText="1"/>
    </xf>
    <xf numFmtId="1" fontId="3" fillId="0" borderId="4" xfId="1" applyNumberFormat="1" applyFont="1" applyBorder="1" applyAlignment="1">
      <alignment horizontal="center" vertical="top" wrapText="1"/>
    </xf>
    <xf numFmtId="1" fontId="3" fillId="0" borderId="1" xfId="1" applyNumberFormat="1" applyFont="1" applyBorder="1" applyAlignment="1">
      <alignment horizontal="center" vertical="top" wrapText="1"/>
    </xf>
    <xf numFmtId="0" fontId="21" fillId="0" borderId="1" xfId="1" applyFont="1" applyFill="1" applyBorder="1" applyAlignment="1">
      <alignment horizontal="center" vertical="top" wrapText="1"/>
    </xf>
    <xf numFmtId="0" fontId="21" fillId="0" borderId="8" xfId="1" applyFont="1" applyFill="1" applyBorder="1" applyAlignment="1">
      <alignment horizontal="center" vertical="top" wrapText="1"/>
    </xf>
    <xf numFmtId="0" fontId="3" fillId="0" borderId="8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21" fillId="0" borderId="4" xfId="1" applyFont="1" applyFill="1" applyBorder="1" applyAlignment="1">
      <alignment horizontal="center" vertical="top" wrapText="1"/>
    </xf>
    <xf numFmtId="1" fontId="3" fillId="0" borderId="11" xfId="1" applyNumberFormat="1" applyFont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top" wrapText="1"/>
    </xf>
    <xf numFmtId="0" fontId="3" fillId="0" borderId="12" xfId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vertical="top" wrapText="1"/>
    </xf>
    <xf numFmtId="0" fontId="7" fillId="0" borderId="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top" wrapText="1"/>
    </xf>
    <xf numFmtId="0" fontId="7" fillId="0" borderId="11" xfId="1" applyFont="1" applyFill="1" applyBorder="1" applyAlignment="1">
      <alignment vertical="top" wrapText="1"/>
    </xf>
    <xf numFmtId="0" fontId="7" fillId="0" borderId="14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7" fillId="0" borderId="4" xfId="1" applyFont="1" applyFill="1" applyBorder="1" applyAlignment="1">
      <alignment vertical="top" wrapText="1"/>
    </xf>
    <xf numFmtId="0" fontId="21" fillId="0" borderId="11" xfId="0" applyFont="1" applyBorder="1" applyAlignment="1">
      <alignment horizontal="right"/>
    </xf>
    <xf numFmtId="3" fontId="8" fillId="0" borderId="3" xfId="1" applyNumberFormat="1" applyFont="1" applyBorder="1" applyAlignment="1" applyProtection="1"/>
    <xf numFmtId="0" fontId="21" fillId="0" borderId="14" xfId="0" applyFont="1" applyBorder="1" applyAlignment="1">
      <alignment horizontal="right"/>
    </xf>
    <xf numFmtId="0" fontId="8" fillId="0" borderId="2" xfId="0" applyFont="1" applyBorder="1" applyAlignment="1"/>
    <xf numFmtId="3" fontId="8" fillId="0" borderId="10" xfId="1" applyNumberFormat="1" applyFont="1" applyBorder="1" applyAlignment="1" applyProtection="1">
      <alignment horizontal="right"/>
      <protection locked="0"/>
    </xf>
    <xf numFmtId="0" fontId="8" fillId="0" borderId="4" xfId="0" applyFont="1" applyBorder="1" applyAlignment="1"/>
    <xf numFmtId="3" fontId="8" fillId="0" borderId="8" xfId="1" applyNumberFormat="1" applyFont="1" applyBorder="1" applyAlignment="1" applyProtection="1"/>
    <xf numFmtId="0" fontId="8" fillId="0" borderId="1" xfId="0" applyFont="1" applyBorder="1" applyAlignment="1"/>
    <xf numFmtId="0" fontId="17" fillId="0" borderId="8" xfId="1" applyFont="1" applyBorder="1"/>
    <xf numFmtId="0" fontId="6" fillId="0" borderId="0" xfId="0" applyFont="1" applyFill="1" applyBorder="1" applyAlignment="1">
      <alignment horizontal="right" vertical="center"/>
    </xf>
    <xf numFmtId="0" fontId="21" fillId="0" borderId="0" xfId="1" applyFont="1" applyBorder="1" applyAlignment="1">
      <alignment vertical="top"/>
    </xf>
    <xf numFmtId="0" fontId="0" fillId="0" borderId="0" xfId="0" applyAlignment="1"/>
    <xf numFmtId="0" fontId="0" fillId="0" borderId="0" xfId="0" applyAlignment="1">
      <alignment horizontal="center"/>
    </xf>
    <xf numFmtId="0" fontId="8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1" applyFont="1"/>
    <xf numFmtId="0" fontId="3" fillId="0" borderId="4" xfId="1" applyFont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0" fontId="21" fillId="0" borderId="0" xfId="0" applyFont="1" applyBorder="1" applyAlignment="1">
      <alignment horizontal="right"/>
    </xf>
    <xf numFmtId="0" fontId="0" fillId="0" borderId="0" xfId="0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1" fontId="5" fillId="0" borderId="1" xfId="1" applyNumberFormat="1" applyFont="1" applyBorder="1" applyAlignment="1" applyProtection="1"/>
    <xf numFmtId="49" fontId="5" fillId="0" borderId="1" xfId="1" applyNumberFormat="1" applyFont="1" applyBorder="1" applyAlignment="1" applyProtection="1">
      <alignment horizontal="right"/>
    </xf>
    <xf numFmtId="49" fontId="8" fillId="0" borderId="8" xfId="1" applyNumberFormat="1" applyFont="1" applyBorder="1" applyAlignment="1" applyProtection="1"/>
    <xf numFmtId="49" fontId="8" fillId="0" borderId="1" xfId="1" applyNumberFormat="1" applyFont="1" applyBorder="1" applyAlignment="1" applyProtection="1"/>
    <xf numFmtId="3" fontId="8" fillId="0" borderId="10" xfId="1" applyNumberFormat="1" applyFont="1" applyBorder="1" applyAlignment="1" applyProtection="1">
      <alignment horizontal="left"/>
      <protection locked="0"/>
    </xf>
    <xf numFmtId="0" fontId="5" fillId="0" borderId="0" xfId="1" applyFont="1" applyBorder="1"/>
    <xf numFmtId="0" fontId="29" fillId="0" borderId="2" xfId="1" applyFont="1" applyBorder="1" applyAlignment="1">
      <alignment horizontal="center" vertical="top"/>
    </xf>
    <xf numFmtId="49" fontId="8" fillId="0" borderId="1" xfId="1" applyNumberFormat="1" applyFont="1" applyBorder="1" applyAlignment="1" applyProtection="1">
      <alignment horizontal="right"/>
    </xf>
    <xf numFmtId="49" fontId="8" fillId="0" borderId="0" xfId="1" applyNumberFormat="1" applyFont="1"/>
    <xf numFmtId="3" fontId="8" fillId="0" borderId="1" xfId="1" applyNumberFormat="1" applyFont="1" applyBorder="1" applyAlignment="1" applyProtection="1">
      <alignment horizontal="left"/>
    </xf>
    <xf numFmtId="49" fontId="8" fillId="0" borderId="10" xfId="1" applyNumberFormat="1" applyFont="1" applyBorder="1" applyAlignment="1" applyProtection="1">
      <alignment horizontal="left"/>
      <protection locked="0"/>
    </xf>
    <xf numFmtId="49" fontId="8" fillId="0" borderId="0" xfId="1" applyNumberFormat="1" applyFont="1" applyBorder="1"/>
    <xf numFmtId="49" fontId="7" fillId="0" borderId="1" xfId="1" applyNumberFormat="1" applyFont="1" applyBorder="1" applyAlignment="1" applyProtection="1">
      <alignment horizontal="right"/>
    </xf>
    <xf numFmtId="2" fontId="8" fillId="0" borderId="1" xfId="1" applyNumberFormat="1" applyFont="1" applyBorder="1" applyAlignment="1" applyProtection="1">
      <alignment horizontal="right" vertical="center" wrapText="1"/>
    </xf>
    <xf numFmtId="2" fontId="8" fillId="0" borderId="8" xfId="1" applyNumberFormat="1" applyFont="1" applyBorder="1" applyAlignment="1" applyProtection="1">
      <alignment horizontal="right" vertical="center" wrapText="1"/>
    </xf>
    <xf numFmtId="2" fontId="7" fillId="2" borderId="4" xfId="1" applyNumberFormat="1" applyFont="1" applyFill="1" applyBorder="1" applyAlignment="1">
      <alignment horizontal="right" vertical="center"/>
    </xf>
    <xf numFmtId="2" fontId="7" fillId="2" borderId="1" xfId="1" applyNumberFormat="1" applyFont="1" applyFill="1" applyBorder="1" applyAlignment="1">
      <alignment horizontal="right" vertical="center"/>
    </xf>
    <xf numFmtId="2" fontId="7" fillId="2" borderId="1" xfId="1" applyNumberFormat="1" applyFont="1" applyFill="1" applyBorder="1" applyAlignment="1">
      <alignment horizontal="right" vertical="center" wrapText="1"/>
    </xf>
    <xf numFmtId="2" fontId="7" fillId="2" borderId="8" xfId="1" applyNumberFormat="1" applyFont="1" applyFill="1" applyBorder="1" applyAlignment="1">
      <alignment horizontal="right" vertical="center" wrapText="1"/>
    </xf>
    <xf numFmtId="2" fontId="7" fillId="2" borderId="9" xfId="1" applyNumberFormat="1" applyFont="1" applyFill="1" applyBorder="1" applyAlignment="1">
      <alignment horizontal="right" vertical="center" wrapText="1"/>
    </xf>
    <xf numFmtId="2" fontId="7" fillId="2" borderId="11" xfId="1" applyNumberFormat="1" applyFont="1" applyFill="1" applyBorder="1" applyAlignment="1">
      <alignment horizontal="right" vertical="center" wrapText="1"/>
    </xf>
    <xf numFmtId="2" fontId="8" fillId="2" borderId="1" xfId="1" applyNumberFormat="1" applyFont="1" applyFill="1" applyBorder="1" applyAlignment="1">
      <alignment horizontal="right" vertical="center" wrapText="1"/>
    </xf>
    <xf numFmtId="2" fontId="8" fillId="2" borderId="8" xfId="1" applyNumberFormat="1" applyFont="1" applyFill="1" applyBorder="1" applyAlignment="1">
      <alignment horizontal="right" vertical="center" wrapText="1"/>
    </xf>
    <xf numFmtId="2" fontId="7" fillId="2" borderId="6" xfId="1" applyNumberFormat="1" applyFont="1" applyFill="1" applyBorder="1" applyAlignment="1">
      <alignment horizontal="right" vertical="center" wrapText="1"/>
    </xf>
    <xf numFmtId="2" fontId="8" fillId="2" borderId="11" xfId="1" applyNumberFormat="1" applyFont="1" applyFill="1" applyBorder="1" applyAlignment="1">
      <alignment horizontal="right" vertical="center" wrapText="1"/>
    </xf>
    <xf numFmtId="2" fontId="8" fillId="2" borderId="15" xfId="1" applyNumberFormat="1" applyFont="1" applyFill="1" applyBorder="1" applyAlignment="1">
      <alignment horizontal="right" vertical="center" wrapText="1"/>
    </xf>
    <xf numFmtId="2" fontId="8" fillId="2" borderId="3" xfId="1" applyNumberFormat="1" applyFont="1" applyFill="1" applyBorder="1" applyAlignment="1">
      <alignment horizontal="right" vertical="center" wrapText="1"/>
    </xf>
    <xf numFmtId="2" fontId="7" fillId="2" borderId="10" xfId="1" applyNumberFormat="1" applyFont="1" applyFill="1" applyBorder="1" applyAlignment="1">
      <alignment horizontal="right" vertical="center" wrapText="1"/>
    </xf>
    <xf numFmtId="2" fontId="8" fillId="2" borderId="7" xfId="1" applyNumberFormat="1" applyFont="1" applyFill="1" applyBorder="1" applyAlignment="1">
      <alignment horizontal="right" vertical="center" wrapText="1"/>
    </xf>
    <xf numFmtId="2" fontId="8" fillId="2" borderId="9" xfId="1" applyNumberFormat="1" applyFont="1" applyFill="1" applyBorder="1" applyAlignment="1">
      <alignment horizontal="right" vertical="center" wrapText="1"/>
    </xf>
    <xf numFmtId="2" fontId="8" fillId="2" borderId="4" xfId="1" applyNumberFormat="1" applyFont="1" applyFill="1" applyBorder="1" applyAlignment="1">
      <alignment horizontal="right" vertical="center" wrapText="1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0" fontId="21" fillId="0" borderId="0" xfId="0" applyFont="1" applyBorder="1" applyAlignment="1">
      <alignment horizontal="right"/>
    </xf>
    <xf numFmtId="0" fontId="0" fillId="0" borderId="0" xfId="0" applyAlignment="1">
      <alignment horizontal="center"/>
    </xf>
    <xf numFmtId="0" fontId="8" fillId="0" borderId="0" xfId="1" applyFont="1" applyAlignment="1">
      <alignment horizontal="center"/>
    </xf>
    <xf numFmtId="0" fontId="3" fillId="0" borderId="4" xfId="1" applyFont="1" applyFill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0" fontId="14" fillId="0" borderId="2" xfId="1" applyFont="1" applyBorder="1" applyAlignment="1">
      <alignment horizontal="left" vertical="center" wrapText="1"/>
    </xf>
    <xf numFmtId="2" fontId="8" fillId="2" borderId="13" xfId="1" applyNumberFormat="1" applyFont="1" applyFill="1" applyBorder="1" applyAlignment="1">
      <alignment horizontal="right" vertical="center" wrapText="1"/>
    </xf>
    <xf numFmtId="2" fontId="8" fillId="2" borderId="6" xfId="1" applyNumberFormat="1" applyFont="1" applyFill="1" applyBorder="1" applyAlignment="1">
      <alignment horizontal="right" vertical="center" wrapText="1"/>
    </xf>
    <xf numFmtId="2" fontId="8" fillId="2" borderId="5" xfId="1" applyNumberFormat="1" applyFont="1" applyFill="1" applyBorder="1" applyAlignment="1">
      <alignment horizontal="right" vertical="center" wrapText="1"/>
    </xf>
    <xf numFmtId="2" fontId="8" fillId="2" borderId="10" xfId="1" applyNumberFormat="1" applyFont="1" applyFill="1" applyBorder="1" applyAlignment="1">
      <alignment horizontal="right" vertical="center" wrapText="1"/>
    </xf>
    <xf numFmtId="2" fontId="8" fillId="0" borderId="6" xfId="1" applyNumberFormat="1" applyFont="1" applyBorder="1" applyAlignment="1" applyProtection="1">
      <alignment horizontal="right" vertical="center" wrapText="1"/>
    </xf>
    <xf numFmtId="2" fontId="8" fillId="0" borderId="11" xfId="1" applyNumberFormat="1" applyFont="1" applyBorder="1" applyAlignment="1" applyProtection="1">
      <alignment horizontal="right" vertical="center" wrapText="1"/>
    </xf>
    <xf numFmtId="2" fontId="8" fillId="0" borderId="8" xfId="1" applyNumberFormat="1" applyFont="1" applyBorder="1" applyAlignment="1">
      <alignment horizontal="right" vertical="center" wrapText="1"/>
    </xf>
    <xf numFmtId="2" fontId="8" fillId="0" borderId="6" xfId="1" applyNumberFormat="1" applyFont="1" applyBorder="1" applyAlignment="1">
      <alignment horizontal="right" vertical="center" wrapText="1"/>
    </xf>
    <xf numFmtId="2" fontId="7" fillId="2" borderId="4" xfId="1" applyNumberFormat="1" applyFont="1" applyFill="1" applyBorder="1" applyAlignment="1">
      <alignment horizontal="right" vertical="center" wrapText="1"/>
    </xf>
    <xf numFmtId="2" fontId="8" fillId="0" borderId="10" xfId="1" applyNumberFormat="1" applyFont="1" applyBorder="1" applyAlignment="1">
      <alignment horizontal="right" vertical="center" wrapText="1"/>
    </xf>
    <xf numFmtId="2" fontId="8" fillId="0" borderId="10" xfId="1" applyNumberFormat="1" applyFont="1" applyBorder="1" applyAlignment="1" applyProtection="1">
      <alignment horizontal="right" vertical="center" wrapText="1"/>
    </xf>
    <xf numFmtId="2" fontId="7" fillId="2" borderId="8" xfId="1" applyNumberFormat="1" applyFont="1" applyFill="1" applyBorder="1" applyAlignment="1">
      <alignment horizontal="right" vertical="center"/>
    </xf>
    <xf numFmtId="0" fontId="3" fillId="0" borderId="4" xfId="1" applyFont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28" fillId="0" borderId="0" xfId="1" applyFont="1" applyBorder="1" applyAlignment="1">
      <alignment horizontal="center" vertical="top"/>
    </xf>
    <xf numFmtId="0" fontId="21" fillId="0" borderId="14" xfId="1" applyFont="1" applyBorder="1" applyAlignment="1">
      <alignment horizontal="center" vertical="top"/>
    </xf>
    <xf numFmtId="0" fontId="0" fillId="0" borderId="14" xfId="0" applyBorder="1" applyAlignment="1">
      <alignment horizontal="center"/>
    </xf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12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0" fontId="21" fillId="0" borderId="4" xfId="1" applyFont="1" applyFill="1" applyBorder="1" applyAlignment="1">
      <alignment horizontal="center" vertical="top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0" fontId="21" fillId="0" borderId="0" xfId="0" applyFont="1" applyBorder="1" applyAlignment="1">
      <alignment horizontal="right"/>
    </xf>
    <xf numFmtId="0" fontId="0" fillId="0" borderId="0" xfId="0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0" fontId="5" fillId="0" borderId="0" xfId="1" applyFont="1"/>
    <xf numFmtId="0" fontId="30" fillId="0" borderId="12" xfId="0" applyFont="1" applyBorder="1" applyAlignment="1">
      <alignment horizontal="center" vertical="top" wrapText="1"/>
    </xf>
    <xf numFmtId="0" fontId="30" fillId="0" borderId="8" xfId="0" applyFont="1" applyBorder="1" applyAlignment="1">
      <alignment horizontal="center" vertical="top" wrapText="1"/>
    </xf>
    <xf numFmtId="0" fontId="30" fillId="0" borderId="12" xfId="0" applyFont="1" applyBorder="1" applyAlignment="1">
      <alignment horizontal="center" vertical="top"/>
    </xf>
    <xf numFmtId="0" fontId="30" fillId="0" borderId="8" xfId="0" applyFont="1" applyBorder="1" applyAlignment="1">
      <alignment horizontal="center" vertical="top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49" fontId="24" fillId="0" borderId="7" xfId="1" applyNumberFormat="1" applyFont="1" applyBorder="1" applyAlignment="1" applyProtection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4" fillId="0" borderId="3" xfId="1" applyFont="1" applyBorder="1" applyAlignment="1" applyProtection="1">
      <alignment horizontal="center" vertical="center"/>
    </xf>
    <xf numFmtId="0" fontId="20" fillId="0" borderId="10" xfId="0" applyFont="1" applyBorder="1" applyAlignment="1">
      <alignment horizontal="center"/>
    </xf>
    <xf numFmtId="0" fontId="25" fillId="0" borderId="13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3" fillId="0" borderId="0" xfId="1" applyFont="1" applyAlignment="1"/>
    <xf numFmtId="0" fontId="21" fillId="0" borderId="0" xfId="0" applyFont="1" applyBorder="1" applyAlignment="1">
      <alignment horizontal="right"/>
    </xf>
    <xf numFmtId="0" fontId="11" fillId="0" borderId="2" xfId="2" applyFont="1" applyBorder="1" applyAlignment="1" applyProtection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1" applyFont="1" applyBorder="1" applyAlignment="1" applyProtection="1">
      <alignment horizontal="center" vertical="center" wrapText="1"/>
    </xf>
    <xf numFmtId="0" fontId="8" fillId="0" borderId="0" xfId="1" applyFont="1" applyAlignment="1">
      <alignment horizontal="center"/>
    </xf>
    <xf numFmtId="0" fontId="23" fillId="0" borderId="0" xfId="0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4" xfId="1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21" fillId="0" borderId="0" xfId="1" applyFont="1" applyBorder="1" applyAlignment="1" applyProtection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12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0" fontId="21" fillId="0" borderId="4" xfId="1" applyFont="1" applyFill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0" fontId="3" fillId="0" borderId="4" xfId="1" applyFont="1" applyBorder="1" applyAlignment="1">
      <alignment horizontal="center" vertical="top" wrapText="1"/>
    </xf>
    <xf numFmtId="164" fontId="24" fillId="0" borderId="13" xfId="1" applyNumberFormat="1" applyFont="1" applyBorder="1" applyAlignment="1" applyProtection="1">
      <alignment horizontal="center" vertical="center" wrapText="1"/>
    </xf>
    <xf numFmtId="0" fontId="20" fillId="0" borderId="6" xfId="0" applyFont="1" applyBorder="1" applyAlignment="1">
      <alignment wrapText="1"/>
    </xf>
    <xf numFmtId="164" fontId="24" fillId="0" borderId="3" xfId="1" applyNumberFormat="1" applyFont="1" applyBorder="1" applyAlignment="1" applyProtection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8" fillId="0" borderId="2" xfId="1" applyFont="1" applyBorder="1" applyAlignment="1"/>
    <xf numFmtId="0" fontId="0" fillId="0" borderId="2" xfId="0" applyBorder="1" applyAlignment="1"/>
    <xf numFmtId="0" fontId="28" fillId="0" borderId="0" xfId="1" applyFont="1" applyBorder="1" applyAlignment="1">
      <alignment horizontal="center" vertical="top"/>
    </xf>
    <xf numFmtId="0" fontId="21" fillId="0" borderId="14" xfId="1" applyFont="1" applyBorder="1" applyAlignment="1">
      <alignment horizontal="center" vertical="top"/>
    </xf>
    <xf numFmtId="0" fontId="0" fillId="0" borderId="14" xfId="0" applyBorder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0" fontId="5" fillId="0" borderId="2" xfId="2" applyFont="1" applyBorder="1" applyAlignment="1" applyProtection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4" fillId="0" borderId="2" xfId="0" applyFont="1" applyBorder="1" applyAlignment="1"/>
    <xf numFmtId="0" fontId="6" fillId="0" borderId="2" xfId="0" applyFont="1" applyBorder="1" applyAlignment="1"/>
    <xf numFmtId="0" fontId="31" fillId="0" borderId="10" xfId="0" applyFont="1" applyBorder="1" applyAlignment="1">
      <alignment horizontal="center" wrapText="1"/>
    </xf>
    <xf numFmtId="0" fontId="31" fillId="0" borderId="6" xfId="0" applyFont="1" applyBorder="1" applyAlignment="1">
      <alignment wrapText="1"/>
    </xf>
    <xf numFmtId="0" fontId="31" fillId="0" borderId="0" xfId="0" applyFont="1" applyBorder="1" applyAlignment="1">
      <alignment horizontal="left" vertical="center" wrapText="1"/>
    </xf>
    <xf numFmtId="0" fontId="31" fillId="0" borderId="1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2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center"/>
    </xf>
    <xf numFmtId="0" fontId="32" fillId="0" borderId="6" xfId="0" applyFont="1" applyBorder="1" applyAlignment="1">
      <alignment horizontal="center" vertical="center" wrapText="1"/>
    </xf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828"/>
  <sheetViews>
    <sheetView showZeros="0" topLeftCell="A4" zoomScaleNormal="100" zoomScaleSheetLayoutView="120" workbookViewId="0">
      <selection activeCell="U27" sqref="U2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332" t="s">
        <v>176</v>
      </c>
      <c r="K1" s="333"/>
      <c r="L1" s="333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333"/>
      <c r="K2" s="333"/>
      <c r="L2" s="333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333"/>
      <c r="K3" s="333"/>
      <c r="L3" s="333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333"/>
      <c r="K4" s="333"/>
      <c r="L4" s="333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333"/>
      <c r="K5" s="333"/>
      <c r="L5" s="333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349"/>
      <c r="H6" s="350"/>
      <c r="I6" s="350"/>
      <c r="J6" s="350"/>
      <c r="K6" s="350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334" t="s">
        <v>173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355" t="s">
        <v>161</v>
      </c>
      <c r="H8" s="355"/>
      <c r="I8" s="355"/>
      <c r="J8" s="355"/>
      <c r="K8" s="355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353" t="s">
        <v>163</v>
      </c>
      <c r="B9" s="353"/>
      <c r="C9" s="353"/>
      <c r="D9" s="353"/>
      <c r="E9" s="353"/>
      <c r="F9" s="353"/>
      <c r="G9" s="353"/>
      <c r="H9" s="353"/>
      <c r="I9" s="353"/>
      <c r="J9" s="353"/>
      <c r="K9" s="353"/>
      <c r="L9" s="353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354" t="s">
        <v>164</v>
      </c>
      <c r="H10" s="354"/>
      <c r="I10" s="354"/>
      <c r="J10" s="354"/>
      <c r="K10" s="354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356" t="s">
        <v>162</v>
      </c>
      <c r="H11" s="356"/>
      <c r="I11" s="356"/>
      <c r="J11" s="356"/>
      <c r="K11" s="35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353" t="s">
        <v>5</v>
      </c>
      <c r="C13" s="353"/>
      <c r="D13" s="353"/>
      <c r="E13" s="353"/>
      <c r="F13" s="353"/>
      <c r="G13" s="353"/>
      <c r="H13" s="353"/>
      <c r="I13" s="353"/>
      <c r="J13" s="353"/>
      <c r="K13" s="353"/>
      <c r="L13" s="35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354" t="s">
        <v>165</v>
      </c>
      <c r="H15" s="354"/>
      <c r="I15" s="354"/>
      <c r="J15" s="354"/>
      <c r="K15" s="35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347" t="s">
        <v>166</v>
      </c>
      <c r="H16" s="347"/>
      <c r="I16" s="347"/>
      <c r="J16" s="347"/>
      <c r="K16" s="34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351"/>
      <c r="H17" s="352"/>
      <c r="I17" s="352"/>
      <c r="J17" s="352"/>
      <c r="K17" s="352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60"/>
      <c r="B18" s="360"/>
      <c r="C18" s="360"/>
      <c r="D18" s="360"/>
      <c r="E18" s="360"/>
      <c r="F18" s="360"/>
      <c r="G18" s="360"/>
      <c r="H18" s="360"/>
      <c r="I18" s="360"/>
      <c r="J18" s="360"/>
      <c r="K18" s="360"/>
      <c r="L18" s="360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72"/>
      <c r="D22" s="373"/>
      <c r="E22" s="373"/>
      <c r="F22" s="373"/>
      <c r="G22" s="373"/>
      <c r="H22" s="373"/>
      <c r="I22" s="373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348" t="s">
        <v>7</v>
      </c>
      <c r="H25" s="348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336" t="s">
        <v>2</v>
      </c>
      <c r="B27" s="337"/>
      <c r="C27" s="338"/>
      <c r="D27" s="338"/>
      <c r="E27" s="338"/>
      <c r="F27" s="338"/>
      <c r="G27" s="341" t="s">
        <v>3</v>
      </c>
      <c r="H27" s="343" t="s">
        <v>143</v>
      </c>
      <c r="I27" s="345" t="s">
        <v>147</v>
      </c>
      <c r="J27" s="346"/>
      <c r="K27" s="370" t="s">
        <v>144</v>
      </c>
      <c r="L27" s="368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339"/>
      <c r="B28" s="340"/>
      <c r="C28" s="340"/>
      <c r="D28" s="340"/>
      <c r="E28" s="340"/>
      <c r="F28" s="340"/>
      <c r="G28" s="342"/>
      <c r="H28" s="344"/>
      <c r="I28" s="182" t="s">
        <v>142</v>
      </c>
      <c r="J28" s="183" t="s">
        <v>141</v>
      </c>
      <c r="K28" s="371"/>
      <c r="L28" s="369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361" t="s">
        <v>139</v>
      </c>
      <c r="B29" s="362"/>
      <c r="C29" s="362"/>
      <c r="D29" s="362"/>
      <c r="E29" s="362"/>
      <c r="F29" s="363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367">
        <v>1</v>
      </c>
      <c r="B54" s="358"/>
      <c r="C54" s="358"/>
      <c r="D54" s="358"/>
      <c r="E54" s="358"/>
      <c r="F54" s="359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6.4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64">
        <v>1</v>
      </c>
      <c r="B90" s="365"/>
      <c r="C90" s="365"/>
      <c r="D90" s="365"/>
      <c r="E90" s="365"/>
      <c r="F90" s="366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6.4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6.4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6.4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357">
        <v>1</v>
      </c>
      <c r="B131" s="358"/>
      <c r="C131" s="358"/>
      <c r="D131" s="358"/>
      <c r="E131" s="358"/>
      <c r="F131" s="359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6.4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6.4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6.4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367">
        <v>1</v>
      </c>
      <c r="B171" s="358"/>
      <c r="C171" s="358"/>
      <c r="D171" s="358"/>
      <c r="E171" s="358"/>
      <c r="F171" s="359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357">
        <v>1</v>
      </c>
      <c r="B208" s="358"/>
      <c r="C208" s="358"/>
      <c r="D208" s="358"/>
      <c r="E208" s="358"/>
      <c r="F208" s="359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6.4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357">
        <v>1</v>
      </c>
      <c r="B247" s="358"/>
      <c r="C247" s="358"/>
      <c r="D247" s="358"/>
      <c r="E247" s="358"/>
      <c r="F247" s="359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357">
        <v>1</v>
      </c>
      <c r="B288" s="358"/>
      <c r="C288" s="358"/>
      <c r="D288" s="358"/>
      <c r="E288" s="358"/>
      <c r="F288" s="359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357">
        <v>1</v>
      </c>
      <c r="B330" s="358"/>
      <c r="C330" s="358"/>
      <c r="D330" s="358"/>
      <c r="E330" s="358"/>
      <c r="F330" s="359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600000000000001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374" t="s">
        <v>133</v>
      </c>
      <c r="L348" s="374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6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600000000000001">
      <c r="A351" s="160"/>
      <c r="B351" s="5"/>
      <c r="C351" s="5"/>
      <c r="D351" s="375" t="s">
        <v>175</v>
      </c>
      <c r="E351" s="376"/>
      <c r="F351" s="376"/>
      <c r="G351" s="376"/>
      <c r="H351" s="241"/>
      <c r="I351" s="186" t="s">
        <v>132</v>
      </c>
      <c r="J351" s="5"/>
      <c r="K351" s="374" t="s">
        <v>133</v>
      </c>
      <c r="L351" s="374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G23 A23:F24 H23:I24 G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DF4717B8-E960-4300-AF40-4AC5F93B40E3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D669FC1B-AE0B-4417-8D6F-8460D68D5677}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9B727EDB-49B4-42DC-BF97-3A35178E0BFD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</customSheetViews>
  <mergeCells count="32">
    <mergeCell ref="A171:F171"/>
    <mergeCell ref="A208:F208"/>
    <mergeCell ref="A247:F247"/>
    <mergeCell ref="A288:F288"/>
    <mergeCell ref="K351:L351"/>
    <mergeCell ref="D351:G351"/>
    <mergeCell ref="K348:L348"/>
    <mergeCell ref="A330:F330"/>
    <mergeCell ref="A131:F131"/>
    <mergeCell ref="A18:L18"/>
    <mergeCell ref="A29:F29"/>
    <mergeCell ref="A90:F90"/>
    <mergeCell ref="A54:F54"/>
    <mergeCell ref="L27:L28"/>
    <mergeCell ref="K27:K28"/>
    <mergeCell ref="C22:I22"/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6"/>
  <headerFooter alignWithMargins="0">
    <oddHeader>&amp;C&amp;P</oddHeader>
  </headerFooter>
  <ignoredErrors>
    <ignoredError sqref="I149:L149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</sheetPr>
  <dimension ref="A1:AJ828"/>
  <sheetViews>
    <sheetView workbookViewId="0">
      <selection activeCell="U8" sqref="U8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91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4.2187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96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96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96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80" t="s">
        <v>191</v>
      </c>
      <c r="H6" s="381"/>
      <c r="I6" s="381"/>
      <c r="J6" s="381"/>
      <c r="K6" s="381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34" t="s">
        <v>173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87"/>
      <c r="B8" s="288"/>
      <c r="C8" s="288"/>
      <c r="D8" s="288"/>
      <c r="E8" s="288"/>
      <c r="F8" s="288"/>
      <c r="G8" s="355" t="s">
        <v>161</v>
      </c>
      <c r="H8" s="355"/>
      <c r="I8" s="355"/>
      <c r="J8" s="355"/>
      <c r="K8" s="355"/>
      <c r="L8" s="288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3" t="s">
        <v>221</v>
      </c>
      <c r="B9" s="353"/>
      <c r="C9" s="353"/>
      <c r="D9" s="353"/>
      <c r="E9" s="353"/>
      <c r="F9" s="353"/>
      <c r="G9" s="353"/>
      <c r="H9" s="353"/>
      <c r="I9" s="353"/>
      <c r="J9" s="353"/>
      <c r="K9" s="353"/>
      <c r="L9" s="353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54" t="s">
        <v>222</v>
      </c>
      <c r="H10" s="354"/>
      <c r="I10" s="354"/>
      <c r="J10" s="354"/>
      <c r="K10" s="354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6" t="s">
        <v>162</v>
      </c>
      <c r="H11" s="356"/>
      <c r="I11" s="356"/>
      <c r="J11" s="356"/>
      <c r="K11" s="35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" customHeight="1">
      <c r="B13" s="353" t="s">
        <v>5</v>
      </c>
      <c r="C13" s="353"/>
      <c r="D13" s="353"/>
      <c r="E13" s="353"/>
      <c r="F13" s="353"/>
      <c r="G13" s="353"/>
      <c r="H13" s="353"/>
      <c r="I13" s="353"/>
      <c r="J13" s="353"/>
      <c r="K13" s="353"/>
      <c r="L13" s="35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4" t="s">
        <v>223</v>
      </c>
      <c r="H15" s="354"/>
      <c r="I15" s="354"/>
      <c r="J15" s="354"/>
      <c r="K15" s="354"/>
      <c r="M15" s="3"/>
      <c r="N15" s="3"/>
      <c r="O15" s="3"/>
      <c r="P15" s="3"/>
    </row>
    <row r="16" spans="1:36" ht="11.25" customHeight="1">
      <c r="G16" s="347" t="s">
        <v>205</v>
      </c>
      <c r="H16" s="347"/>
      <c r="I16" s="347"/>
      <c r="J16" s="347"/>
      <c r="K16" s="347"/>
      <c r="M16" s="3"/>
      <c r="N16" s="3"/>
      <c r="O16" s="3"/>
      <c r="P16" s="3"/>
    </row>
    <row r="17" spans="1:17">
      <c r="A17" s="294"/>
      <c r="B17" s="296"/>
      <c r="C17" s="296"/>
      <c r="D17" s="296"/>
      <c r="E17" s="383" t="s">
        <v>218</v>
      </c>
      <c r="F17" s="383"/>
      <c r="G17" s="383"/>
      <c r="H17" s="383"/>
      <c r="I17" s="383"/>
      <c r="J17" s="383"/>
      <c r="K17" s="383"/>
      <c r="L17" s="296"/>
      <c r="M17" s="3"/>
      <c r="N17" s="3"/>
      <c r="O17" s="3"/>
      <c r="P17" s="3"/>
    </row>
    <row r="18" spans="1:17" ht="13.8">
      <c r="A18" s="360" t="s">
        <v>177</v>
      </c>
      <c r="B18" s="360"/>
      <c r="C18" s="360"/>
      <c r="D18" s="360"/>
      <c r="E18" s="360"/>
      <c r="F18" s="360"/>
      <c r="G18" s="360"/>
      <c r="H18" s="360"/>
      <c r="I18" s="360"/>
      <c r="J18" s="360"/>
      <c r="K18" s="360"/>
      <c r="L18" s="360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3" t="s">
        <v>217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 t="s">
        <v>206</v>
      </c>
      <c r="M21" s="104"/>
      <c r="N21" s="3"/>
      <c r="O21" s="3"/>
      <c r="P21" s="3"/>
    </row>
    <row r="22" spans="1:17" ht="13.8">
      <c r="A22" s="3"/>
      <c r="B22" s="3"/>
      <c r="C22" s="377"/>
      <c r="D22" s="379"/>
      <c r="E22" s="379"/>
      <c r="F22" s="379"/>
      <c r="G22" s="379"/>
      <c r="H22" s="379"/>
      <c r="I22" s="379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294"/>
      <c r="D23" s="4"/>
      <c r="E23" s="4"/>
      <c r="F23" s="4"/>
      <c r="G23" s="244"/>
      <c r="H23" s="232"/>
      <c r="I23" s="4"/>
      <c r="J23" s="289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94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216</v>
      </c>
      <c r="M24" s="104"/>
      <c r="N24" s="3"/>
      <c r="O24" s="3"/>
      <c r="P24" s="3"/>
    </row>
    <row r="25" spans="1:17" ht="13.8">
      <c r="A25" s="3"/>
      <c r="B25" s="3"/>
      <c r="C25" s="294"/>
      <c r="D25" s="4"/>
      <c r="E25" s="4"/>
      <c r="F25" s="4"/>
      <c r="G25" s="348" t="s">
        <v>7</v>
      </c>
      <c r="H25" s="348"/>
      <c r="I25" s="266" t="s">
        <v>211</v>
      </c>
      <c r="J25" s="258" t="s">
        <v>195</v>
      </c>
      <c r="K25" s="259" t="s">
        <v>204</v>
      </c>
      <c r="L25" s="259" t="s">
        <v>195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336" t="s">
        <v>2</v>
      </c>
      <c r="B27" s="337"/>
      <c r="C27" s="338"/>
      <c r="D27" s="338"/>
      <c r="E27" s="338"/>
      <c r="F27" s="338"/>
      <c r="G27" s="341" t="s">
        <v>3</v>
      </c>
      <c r="H27" s="343" t="s">
        <v>143</v>
      </c>
      <c r="I27" s="345" t="s">
        <v>147</v>
      </c>
      <c r="J27" s="346"/>
      <c r="K27" s="370" t="s">
        <v>144</v>
      </c>
      <c r="L27" s="368" t="s">
        <v>168</v>
      </c>
      <c r="M27" s="105"/>
      <c r="N27" s="3"/>
      <c r="O27" s="3"/>
      <c r="P27" s="3"/>
    </row>
    <row r="28" spans="1:17" ht="22.8">
      <c r="A28" s="339"/>
      <c r="B28" s="340"/>
      <c r="C28" s="340"/>
      <c r="D28" s="340"/>
      <c r="E28" s="340"/>
      <c r="F28" s="340"/>
      <c r="G28" s="342"/>
      <c r="H28" s="344"/>
      <c r="I28" s="182" t="s">
        <v>142</v>
      </c>
      <c r="J28" s="183" t="s">
        <v>141</v>
      </c>
      <c r="K28" s="371"/>
      <c r="L28" s="369"/>
      <c r="M28" s="3"/>
      <c r="N28" s="3"/>
      <c r="O28" s="3"/>
      <c r="P28" s="3"/>
      <c r="Q28" s="3"/>
    </row>
    <row r="29" spans="1:17">
      <c r="A29" s="361" t="s">
        <v>139</v>
      </c>
      <c r="B29" s="362"/>
      <c r="C29" s="362"/>
      <c r="D29" s="362"/>
      <c r="E29" s="362"/>
      <c r="F29" s="363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7390</v>
      </c>
      <c r="J30" s="274">
        <f>SUM(J31+J41+J62+J83+J91+J107+J130+J146+J155)</f>
        <v>7390</v>
      </c>
      <c r="K30" s="273">
        <f>SUM(K31+K41+K62+K83+K91+K107+K130+K146+K155)</f>
        <v>6254.94</v>
      </c>
      <c r="L30" s="274">
        <f>SUM(L31+L41+L62+L83+L91+L107+L130+L146+L155)</f>
        <v>6254.94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7390</v>
      </c>
      <c r="J41" s="283">
        <f t="shared" si="2"/>
        <v>7390</v>
      </c>
      <c r="K41" s="279">
        <f t="shared" si="2"/>
        <v>6254.94</v>
      </c>
      <c r="L41" s="279">
        <f t="shared" si="2"/>
        <v>6254.94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7390</v>
      </c>
      <c r="J42" s="277">
        <f t="shared" si="2"/>
        <v>7390</v>
      </c>
      <c r="K42" s="278">
        <f t="shared" si="2"/>
        <v>6254.94</v>
      </c>
      <c r="L42" s="277">
        <f t="shared" si="2"/>
        <v>6254.94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7390</v>
      </c>
      <c r="J43" s="277">
        <f t="shared" si="2"/>
        <v>7390</v>
      </c>
      <c r="K43" s="280">
        <f t="shared" si="2"/>
        <v>6254.94</v>
      </c>
      <c r="L43" s="280">
        <f t="shared" si="2"/>
        <v>6254.94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98">
        <f>SUM(I45:I61)-I53</f>
        <v>7390</v>
      </c>
      <c r="J44" s="298">
        <f>SUM(J45:J61)-J53</f>
        <v>7390</v>
      </c>
      <c r="K44" s="281">
        <f>SUM(K45:K61)-K53</f>
        <v>6254.94</v>
      </c>
      <c r="L44" s="282">
        <f>SUM(L45:L61)-L53</f>
        <v>6254.94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67">
        <v>1</v>
      </c>
      <c r="B53" s="358"/>
      <c r="C53" s="358"/>
      <c r="D53" s="358"/>
      <c r="E53" s="358"/>
      <c r="F53" s="359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2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2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2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2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7390</v>
      </c>
      <c r="J61" s="269">
        <v>7390</v>
      </c>
      <c r="K61" s="269">
        <v>6254.94</v>
      </c>
      <c r="L61" s="269">
        <v>6254.94</v>
      </c>
      <c r="M61" s="3"/>
      <c r="N61" s="3"/>
      <c r="O61" s="3"/>
      <c r="P61" s="3"/>
      <c r="Q61" s="3"/>
    </row>
    <row r="62" spans="1:17" ht="16.2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2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2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2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21.6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21.6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21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33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33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21.6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20.399999999999999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9.8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22.8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22.2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21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21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20.399999999999999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20.399999999999999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8.4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34.200000000000003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0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1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20.399999999999999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21.6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22.2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2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64">
        <v>1</v>
      </c>
      <c r="B88" s="365"/>
      <c r="C88" s="365"/>
      <c r="D88" s="365"/>
      <c r="E88" s="365"/>
      <c r="F88" s="366"/>
      <c r="G88" s="213">
        <v>2</v>
      </c>
      <c r="H88" s="214">
        <v>3</v>
      </c>
      <c r="I88" s="215">
        <v>4</v>
      </c>
      <c r="J88" s="292">
        <v>5</v>
      </c>
      <c r="K88" s="292">
        <v>6</v>
      </c>
      <c r="L88" s="217">
        <v>7</v>
      </c>
      <c r="M88" s="3"/>
      <c r="N88" s="3"/>
      <c r="O88" s="3"/>
      <c r="P88" s="3"/>
      <c r="Q88" s="3"/>
    </row>
    <row r="89" spans="1:17" ht="16.8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6.2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2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6.2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4.4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5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6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6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6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6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6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6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6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6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6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6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6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6.0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6.0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3.2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 ht="13.8" customHeight="1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2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 ht="13.2" customHeight="1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 ht="14.4" customHeight="1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4.4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 ht="14.4" customHeight="1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6.4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6.4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6.4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6.4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6.4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6.4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6.4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5.8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6.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5.8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5.8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6.4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57">
        <v>1</v>
      </c>
      <c r="B129" s="358"/>
      <c r="C129" s="358"/>
      <c r="D129" s="358"/>
      <c r="E129" s="358"/>
      <c r="F129" s="359"/>
      <c r="G129" s="218">
        <v>2</v>
      </c>
      <c r="H129" s="218">
        <v>3</v>
      </c>
      <c r="I129" s="217">
        <v>4</v>
      </c>
      <c r="J129" s="292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129">
        <f>SUM(K131+K136+K141)</f>
        <v>0</v>
      </c>
      <c r="L130" s="127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 ht="16.8" customHeight="1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 ht="16.2" customHeight="1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 ht="16.2" customHeight="1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284">
        <f t="shared" si="14"/>
        <v>0</v>
      </c>
      <c r="K136" s="285">
        <f t="shared" si="14"/>
        <v>0</v>
      </c>
      <c r="L136" s="280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286">
        <f t="shared" si="14"/>
        <v>0</v>
      </c>
      <c r="K137" s="277">
        <f t="shared" si="14"/>
        <v>0</v>
      </c>
      <c r="L137" s="278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286">
        <f>SUM(J139:J140)</f>
        <v>0</v>
      </c>
      <c r="K138" s="277">
        <f>SUM(K139:K140)</f>
        <v>0</v>
      </c>
      <c r="L138" s="278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269"/>
      <c r="K139" s="269"/>
      <c r="L139" s="269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 ht="17.399999999999999" customHeight="1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 ht="15.6" customHeight="1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 ht="15" customHeight="1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 ht="16.2" customHeight="1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 ht="17.399999999999999" customHeight="1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43.2" customHeight="1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42.6" customHeight="1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 ht="18" customHeight="1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 ht="18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 ht="19.8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43.8" customHeight="1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6.2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8.600000000000001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6.8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31.2" customHeight="1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26.4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8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6.2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8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67">
        <v>1</v>
      </c>
      <c r="B169" s="358"/>
      <c r="C169" s="358"/>
      <c r="D169" s="358"/>
      <c r="E169" s="358"/>
      <c r="F169" s="359"/>
      <c r="G169" s="293">
        <v>2</v>
      </c>
      <c r="H169" s="293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31.2" customHeight="1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 ht="18.600000000000001" customHeight="1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5.8" customHeight="1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31.8" customHeight="1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31.8" customHeight="1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6.2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6.2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6.2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6.2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6.2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6.2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6.2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6.2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6.2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6.2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6.2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6.2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6.2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6.2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2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2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6.2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6.2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6.2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6.2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2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6.2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8.600000000000001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9.2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20.399999999999999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44.4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6.2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20.399999999999999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9.2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8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8.600000000000001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6.2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57">
        <v>1</v>
      </c>
      <c r="B207" s="358"/>
      <c r="C207" s="358"/>
      <c r="D207" s="358"/>
      <c r="E207" s="358"/>
      <c r="F207" s="359"/>
      <c r="G207" s="292">
        <v>2</v>
      </c>
      <c r="H207" s="217">
        <v>3</v>
      </c>
      <c r="I207" s="209">
        <v>4</v>
      </c>
      <c r="J207" s="293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 ht="16.2" customHeight="1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 ht="16.2" customHeight="1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 ht="16.2" customHeight="1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 ht="16.2" customHeight="1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 ht="16.2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 ht="16.2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 ht="16.2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 ht="16.2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 ht="16.2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 ht="16.2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 ht="16.2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 ht="16.2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16.2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6.2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31.2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 ht="16.8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31.8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32.4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6.2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6.2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6.2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30.6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30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30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6.2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6.2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6.2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6.2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6.2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6.2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6.2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6.2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6.2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6.2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57">
        <v>1</v>
      </c>
      <c r="B246" s="358"/>
      <c r="C246" s="358"/>
      <c r="D246" s="358"/>
      <c r="E246" s="358"/>
      <c r="F246" s="359"/>
      <c r="G246" s="220">
        <v>2</v>
      </c>
      <c r="H246" s="217">
        <v>3</v>
      </c>
      <c r="I246" s="215">
        <v>4</v>
      </c>
      <c r="J246" s="292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 ht="16.2" customHeight="1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 ht="16.2" customHeight="1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 ht="16.2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 ht="16.2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 ht="16.2" customHeight="1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 ht="16.2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 ht="16.2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 ht="16.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 ht="16.2" customHeight="1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 ht="16.2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 ht="16.2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9.4" customHeight="1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 ht="16.2" customHeight="1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 ht="16.2" customHeight="1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 ht="16.2" customHeight="1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 ht="16.2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 ht="16.2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 ht="16.2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6.2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 ht="16.2" customHeight="1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 ht="16.2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16.2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6.2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6.2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6.2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6.2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6.2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6.2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6.2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57">
        <v>1</v>
      </c>
      <c r="B286" s="358"/>
      <c r="C286" s="358"/>
      <c r="D286" s="358"/>
      <c r="E286" s="358"/>
      <c r="F286" s="359"/>
      <c r="G286" s="292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4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6.4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6.4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6.4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6.4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6.4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6.2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6.2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6.2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6.2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6.2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6.2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6.2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6.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30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8.8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6.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6.2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6.2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31.2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30.6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6.2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6.2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6.2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57">
        <v>1</v>
      </c>
      <c r="B327" s="358"/>
      <c r="C327" s="358"/>
      <c r="D327" s="358"/>
      <c r="E327" s="358"/>
      <c r="F327" s="359"/>
      <c r="G327" s="292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309">
        <f>SUM(I30+I172)</f>
        <v>7390</v>
      </c>
      <c r="J344" s="271">
        <f>SUM(J30+J172)</f>
        <v>7390</v>
      </c>
      <c r="K344" s="271">
        <f>SUM(K30+K172)</f>
        <v>6254.94</v>
      </c>
      <c r="L344" s="272">
        <f>SUM(L30+L172)</f>
        <v>6254.94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26.4">
      <c r="A347" s="9"/>
      <c r="B347" s="97"/>
      <c r="C347" s="97"/>
      <c r="D347" s="184"/>
      <c r="E347" s="184"/>
      <c r="F347" s="184"/>
      <c r="G347" s="297" t="s">
        <v>219</v>
      </c>
      <c r="H347" s="27"/>
      <c r="I347" s="3"/>
      <c r="J347" s="3"/>
      <c r="K347" s="82" t="s">
        <v>220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95"/>
      <c r="F348" s="295"/>
      <c r="G348" s="295"/>
      <c r="H348" s="295"/>
      <c r="I348" s="186" t="s">
        <v>132</v>
      </c>
      <c r="J348" s="3"/>
      <c r="K348" s="374" t="s">
        <v>133</v>
      </c>
      <c r="L348" s="374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197</v>
      </c>
      <c r="H350" s="3"/>
      <c r="I350" s="161"/>
      <c r="J350" s="3"/>
      <c r="K350" s="262" t="s">
        <v>198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94"/>
      <c r="C351" s="294"/>
      <c r="D351" s="375" t="s">
        <v>175</v>
      </c>
      <c r="E351" s="376"/>
      <c r="F351" s="376"/>
      <c r="G351" s="376"/>
      <c r="H351" s="290"/>
      <c r="I351" s="186" t="s">
        <v>132</v>
      </c>
      <c r="J351" s="294"/>
      <c r="K351" s="374" t="s">
        <v>133</v>
      </c>
      <c r="L351" s="374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58:I59 I60:L61" name="Range57"/>
    <protectedRange sqref="H26 A19:F22 H19:J22 G19:G20 G22" name="Range73"/>
    <protectedRange sqref="I223:L225" name="Range55"/>
    <protectedRange sqref="G6:K6" name="Range62_1_1"/>
    <protectedRange sqref="A9:L9" name="Range69_1_1"/>
    <protectedRange sqref="G347:L347" name="Range74"/>
  </protectedRanges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1181102362204722" right="0.11811023622047245" top="0.55118110236220474" bottom="0.55118110236220474" header="0.11811023622047245" footer="0.19685039370078741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92D050"/>
  </sheetPr>
  <dimension ref="A1:AJ828"/>
  <sheetViews>
    <sheetView workbookViewId="0">
      <selection activeCell="U16" sqref="U16"/>
    </sheetView>
  </sheetViews>
  <sheetFormatPr defaultRowHeight="13.2"/>
  <cols>
    <col min="1" max="4" width="2" style="1" customWidth="1"/>
    <col min="5" max="5" width="2.109375" style="1" customWidth="1"/>
    <col min="6" max="6" width="3.5546875" style="323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256" width="8.88671875" style="1"/>
    <col min="257" max="260" width="2" style="1" customWidth="1"/>
    <col min="261" max="261" width="2.109375" style="1" customWidth="1"/>
    <col min="262" max="262" width="3.5546875" style="1" customWidth="1"/>
    <col min="263" max="263" width="34.33203125" style="1" customWidth="1"/>
    <col min="264" max="264" width="4.6640625" style="1" customWidth="1"/>
    <col min="265" max="265" width="9" style="1" customWidth="1"/>
    <col min="266" max="266" width="11.6640625" style="1" customWidth="1"/>
    <col min="267" max="267" width="12.44140625" style="1" customWidth="1"/>
    <col min="268" max="268" width="10.109375" style="1" customWidth="1"/>
    <col min="269" max="272" width="0" style="1" hidden="1" customWidth="1"/>
    <col min="273" max="512" width="8.88671875" style="1"/>
    <col min="513" max="516" width="2" style="1" customWidth="1"/>
    <col min="517" max="517" width="2.109375" style="1" customWidth="1"/>
    <col min="518" max="518" width="3.5546875" style="1" customWidth="1"/>
    <col min="519" max="519" width="34.33203125" style="1" customWidth="1"/>
    <col min="520" max="520" width="4.6640625" style="1" customWidth="1"/>
    <col min="521" max="521" width="9" style="1" customWidth="1"/>
    <col min="522" max="522" width="11.6640625" style="1" customWidth="1"/>
    <col min="523" max="523" width="12.44140625" style="1" customWidth="1"/>
    <col min="524" max="524" width="10.109375" style="1" customWidth="1"/>
    <col min="525" max="528" width="0" style="1" hidden="1" customWidth="1"/>
    <col min="529" max="768" width="8.88671875" style="1"/>
    <col min="769" max="772" width="2" style="1" customWidth="1"/>
    <col min="773" max="773" width="2.109375" style="1" customWidth="1"/>
    <col min="774" max="774" width="3.5546875" style="1" customWidth="1"/>
    <col min="775" max="775" width="34.33203125" style="1" customWidth="1"/>
    <col min="776" max="776" width="4.6640625" style="1" customWidth="1"/>
    <col min="777" max="777" width="9" style="1" customWidth="1"/>
    <col min="778" max="778" width="11.6640625" style="1" customWidth="1"/>
    <col min="779" max="779" width="12.44140625" style="1" customWidth="1"/>
    <col min="780" max="780" width="10.109375" style="1" customWidth="1"/>
    <col min="781" max="784" width="0" style="1" hidden="1" customWidth="1"/>
    <col min="785" max="1024" width="8.88671875" style="1"/>
    <col min="1025" max="1028" width="2" style="1" customWidth="1"/>
    <col min="1029" max="1029" width="2.109375" style="1" customWidth="1"/>
    <col min="1030" max="1030" width="3.5546875" style="1" customWidth="1"/>
    <col min="1031" max="1031" width="34.33203125" style="1" customWidth="1"/>
    <col min="1032" max="1032" width="4.6640625" style="1" customWidth="1"/>
    <col min="1033" max="1033" width="9" style="1" customWidth="1"/>
    <col min="1034" max="1034" width="11.6640625" style="1" customWidth="1"/>
    <col min="1035" max="1035" width="12.44140625" style="1" customWidth="1"/>
    <col min="1036" max="1036" width="10.109375" style="1" customWidth="1"/>
    <col min="1037" max="1040" width="0" style="1" hidden="1" customWidth="1"/>
    <col min="1041" max="1280" width="8.88671875" style="1"/>
    <col min="1281" max="1284" width="2" style="1" customWidth="1"/>
    <col min="1285" max="1285" width="2.109375" style="1" customWidth="1"/>
    <col min="1286" max="1286" width="3.5546875" style="1" customWidth="1"/>
    <col min="1287" max="1287" width="34.33203125" style="1" customWidth="1"/>
    <col min="1288" max="1288" width="4.6640625" style="1" customWidth="1"/>
    <col min="1289" max="1289" width="9" style="1" customWidth="1"/>
    <col min="1290" max="1290" width="11.6640625" style="1" customWidth="1"/>
    <col min="1291" max="1291" width="12.44140625" style="1" customWidth="1"/>
    <col min="1292" max="1292" width="10.109375" style="1" customWidth="1"/>
    <col min="1293" max="1296" width="0" style="1" hidden="1" customWidth="1"/>
    <col min="1297" max="1536" width="8.88671875" style="1"/>
    <col min="1537" max="1540" width="2" style="1" customWidth="1"/>
    <col min="1541" max="1541" width="2.109375" style="1" customWidth="1"/>
    <col min="1542" max="1542" width="3.5546875" style="1" customWidth="1"/>
    <col min="1543" max="1543" width="34.33203125" style="1" customWidth="1"/>
    <col min="1544" max="1544" width="4.6640625" style="1" customWidth="1"/>
    <col min="1545" max="1545" width="9" style="1" customWidth="1"/>
    <col min="1546" max="1546" width="11.6640625" style="1" customWidth="1"/>
    <col min="1547" max="1547" width="12.44140625" style="1" customWidth="1"/>
    <col min="1548" max="1548" width="10.109375" style="1" customWidth="1"/>
    <col min="1549" max="1552" width="0" style="1" hidden="1" customWidth="1"/>
    <col min="1553" max="1792" width="8.88671875" style="1"/>
    <col min="1793" max="1796" width="2" style="1" customWidth="1"/>
    <col min="1797" max="1797" width="2.109375" style="1" customWidth="1"/>
    <col min="1798" max="1798" width="3.5546875" style="1" customWidth="1"/>
    <col min="1799" max="1799" width="34.33203125" style="1" customWidth="1"/>
    <col min="1800" max="1800" width="4.6640625" style="1" customWidth="1"/>
    <col min="1801" max="1801" width="9" style="1" customWidth="1"/>
    <col min="1802" max="1802" width="11.6640625" style="1" customWidth="1"/>
    <col min="1803" max="1803" width="12.44140625" style="1" customWidth="1"/>
    <col min="1804" max="1804" width="10.109375" style="1" customWidth="1"/>
    <col min="1805" max="1808" width="0" style="1" hidden="1" customWidth="1"/>
    <col min="1809" max="2048" width="8.88671875" style="1"/>
    <col min="2049" max="2052" width="2" style="1" customWidth="1"/>
    <col min="2053" max="2053" width="2.109375" style="1" customWidth="1"/>
    <col min="2054" max="2054" width="3.5546875" style="1" customWidth="1"/>
    <col min="2055" max="2055" width="34.33203125" style="1" customWidth="1"/>
    <col min="2056" max="2056" width="4.6640625" style="1" customWidth="1"/>
    <col min="2057" max="2057" width="9" style="1" customWidth="1"/>
    <col min="2058" max="2058" width="11.6640625" style="1" customWidth="1"/>
    <col min="2059" max="2059" width="12.44140625" style="1" customWidth="1"/>
    <col min="2060" max="2060" width="10.109375" style="1" customWidth="1"/>
    <col min="2061" max="2064" width="0" style="1" hidden="1" customWidth="1"/>
    <col min="2065" max="2304" width="8.88671875" style="1"/>
    <col min="2305" max="2308" width="2" style="1" customWidth="1"/>
    <col min="2309" max="2309" width="2.109375" style="1" customWidth="1"/>
    <col min="2310" max="2310" width="3.5546875" style="1" customWidth="1"/>
    <col min="2311" max="2311" width="34.33203125" style="1" customWidth="1"/>
    <col min="2312" max="2312" width="4.6640625" style="1" customWidth="1"/>
    <col min="2313" max="2313" width="9" style="1" customWidth="1"/>
    <col min="2314" max="2314" width="11.6640625" style="1" customWidth="1"/>
    <col min="2315" max="2315" width="12.44140625" style="1" customWidth="1"/>
    <col min="2316" max="2316" width="10.109375" style="1" customWidth="1"/>
    <col min="2317" max="2320" width="0" style="1" hidden="1" customWidth="1"/>
    <col min="2321" max="2560" width="8.88671875" style="1"/>
    <col min="2561" max="2564" width="2" style="1" customWidth="1"/>
    <col min="2565" max="2565" width="2.109375" style="1" customWidth="1"/>
    <col min="2566" max="2566" width="3.5546875" style="1" customWidth="1"/>
    <col min="2567" max="2567" width="34.33203125" style="1" customWidth="1"/>
    <col min="2568" max="2568" width="4.6640625" style="1" customWidth="1"/>
    <col min="2569" max="2569" width="9" style="1" customWidth="1"/>
    <col min="2570" max="2570" width="11.6640625" style="1" customWidth="1"/>
    <col min="2571" max="2571" width="12.44140625" style="1" customWidth="1"/>
    <col min="2572" max="2572" width="10.109375" style="1" customWidth="1"/>
    <col min="2573" max="2576" width="0" style="1" hidden="1" customWidth="1"/>
    <col min="2577" max="2816" width="8.88671875" style="1"/>
    <col min="2817" max="2820" width="2" style="1" customWidth="1"/>
    <col min="2821" max="2821" width="2.109375" style="1" customWidth="1"/>
    <col min="2822" max="2822" width="3.5546875" style="1" customWidth="1"/>
    <col min="2823" max="2823" width="34.33203125" style="1" customWidth="1"/>
    <col min="2824" max="2824" width="4.6640625" style="1" customWidth="1"/>
    <col min="2825" max="2825" width="9" style="1" customWidth="1"/>
    <col min="2826" max="2826" width="11.6640625" style="1" customWidth="1"/>
    <col min="2827" max="2827" width="12.44140625" style="1" customWidth="1"/>
    <col min="2828" max="2828" width="10.109375" style="1" customWidth="1"/>
    <col min="2829" max="2832" width="0" style="1" hidden="1" customWidth="1"/>
    <col min="2833" max="3072" width="8.88671875" style="1"/>
    <col min="3073" max="3076" width="2" style="1" customWidth="1"/>
    <col min="3077" max="3077" width="2.109375" style="1" customWidth="1"/>
    <col min="3078" max="3078" width="3.5546875" style="1" customWidth="1"/>
    <col min="3079" max="3079" width="34.33203125" style="1" customWidth="1"/>
    <col min="3080" max="3080" width="4.6640625" style="1" customWidth="1"/>
    <col min="3081" max="3081" width="9" style="1" customWidth="1"/>
    <col min="3082" max="3082" width="11.6640625" style="1" customWidth="1"/>
    <col min="3083" max="3083" width="12.44140625" style="1" customWidth="1"/>
    <col min="3084" max="3084" width="10.109375" style="1" customWidth="1"/>
    <col min="3085" max="3088" width="0" style="1" hidden="1" customWidth="1"/>
    <col min="3089" max="3328" width="8.88671875" style="1"/>
    <col min="3329" max="3332" width="2" style="1" customWidth="1"/>
    <col min="3333" max="3333" width="2.109375" style="1" customWidth="1"/>
    <col min="3334" max="3334" width="3.5546875" style="1" customWidth="1"/>
    <col min="3335" max="3335" width="34.33203125" style="1" customWidth="1"/>
    <col min="3336" max="3336" width="4.6640625" style="1" customWidth="1"/>
    <col min="3337" max="3337" width="9" style="1" customWidth="1"/>
    <col min="3338" max="3338" width="11.6640625" style="1" customWidth="1"/>
    <col min="3339" max="3339" width="12.44140625" style="1" customWidth="1"/>
    <col min="3340" max="3340" width="10.109375" style="1" customWidth="1"/>
    <col min="3341" max="3344" width="0" style="1" hidden="1" customWidth="1"/>
    <col min="3345" max="3584" width="8.88671875" style="1"/>
    <col min="3585" max="3588" width="2" style="1" customWidth="1"/>
    <col min="3589" max="3589" width="2.109375" style="1" customWidth="1"/>
    <col min="3590" max="3590" width="3.5546875" style="1" customWidth="1"/>
    <col min="3591" max="3591" width="34.33203125" style="1" customWidth="1"/>
    <col min="3592" max="3592" width="4.6640625" style="1" customWidth="1"/>
    <col min="3593" max="3593" width="9" style="1" customWidth="1"/>
    <col min="3594" max="3594" width="11.6640625" style="1" customWidth="1"/>
    <col min="3595" max="3595" width="12.44140625" style="1" customWidth="1"/>
    <col min="3596" max="3596" width="10.109375" style="1" customWidth="1"/>
    <col min="3597" max="3600" width="0" style="1" hidden="1" customWidth="1"/>
    <col min="3601" max="3840" width="8.88671875" style="1"/>
    <col min="3841" max="3844" width="2" style="1" customWidth="1"/>
    <col min="3845" max="3845" width="2.109375" style="1" customWidth="1"/>
    <col min="3846" max="3846" width="3.5546875" style="1" customWidth="1"/>
    <col min="3847" max="3847" width="34.33203125" style="1" customWidth="1"/>
    <col min="3848" max="3848" width="4.6640625" style="1" customWidth="1"/>
    <col min="3849" max="3849" width="9" style="1" customWidth="1"/>
    <col min="3850" max="3850" width="11.6640625" style="1" customWidth="1"/>
    <col min="3851" max="3851" width="12.44140625" style="1" customWidth="1"/>
    <col min="3852" max="3852" width="10.109375" style="1" customWidth="1"/>
    <col min="3853" max="3856" width="0" style="1" hidden="1" customWidth="1"/>
    <col min="3857" max="4096" width="8.88671875" style="1"/>
    <col min="4097" max="4100" width="2" style="1" customWidth="1"/>
    <col min="4101" max="4101" width="2.109375" style="1" customWidth="1"/>
    <col min="4102" max="4102" width="3.5546875" style="1" customWidth="1"/>
    <col min="4103" max="4103" width="34.33203125" style="1" customWidth="1"/>
    <col min="4104" max="4104" width="4.6640625" style="1" customWidth="1"/>
    <col min="4105" max="4105" width="9" style="1" customWidth="1"/>
    <col min="4106" max="4106" width="11.6640625" style="1" customWidth="1"/>
    <col min="4107" max="4107" width="12.44140625" style="1" customWidth="1"/>
    <col min="4108" max="4108" width="10.109375" style="1" customWidth="1"/>
    <col min="4109" max="4112" width="0" style="1" hidden="1" customWidth="1"/>
    <col min="4113" max="4352" width="8.88671875" style="1"/>
    <col min="4353" max="4356" width="2" style="1" customWidth="1"/>
    <col min="4357" max="4357" width="2.109375" style="1" customWidth="1"/>
    <col min="4358" max="4358" width="3.5546875" style="1" customWidth="1"/>
    <col min="4359" max="4359" width="34.33203125" style="1" customWidth="1"/>
    <col min="4360" max="4360" width="4.6640625" style="1" customWidth="1"/>
    <col min="4361" max="4361" width="9" style="1" customWidth="1"/>
    <col min="4362" max="4362" width="11.6640625" style="1" customWidth="1"/>
    <col min="4363" max="4363" width="12.44140625" style="1" customWidth="1"/>
    <col min="4364" max="4364" width="10.109375" style="1" customWidth="1"/>
    <col min="4365" max="4368" width="0" style="1" hidden="1" customWidth="1"/>
    <col min="4369" max="4608" width="8.88671875" style="1"/>
    <col min="4609" max="4612" width="2" style="1" customWidth="1"/>
    <col min="4613" max="4613" width="2.109375" style="1" customWidth="1"/>
    <col min="4614" max="4614" width="3.5546875" style="1" customWidth="1"/>
    <col min="4615" max="4615" width="34.33203125" style="1" customWidth="1"/>
    <col min="4616" max="4616" width="4.6640625" style="1" customWidth="1"/>
    <col min="4617" max="4617" width="9" style="1" customWidth="1"/>
    <col min="4618" max="4618" width="11.6640625" style="1" customWidth="1"/>
    <col min="4619" max="4619" width="12.44140625" style="1" customWidth="1"/>
    <col min="4620" max="4620" width="10.109375" style="1" customWidth="1"/>
    <col min="4621" max="4624" width="0" style="1" hidden="1" customWidth="1"/>
    <col min="4625" max="4864" width="8.88671875" style="1"/>
    <col min="4865" max="4868" width="2" style="1" customWidth="1"/>
    <col min="4869" max="4869" width="2.109375" style="1" customWidth="1"/>
    <col min="4870" max="4870" width="3.5546875" style="1" customWidth="1"/>
    <col min="4871" max="4871" width="34.33203125" style="1" customWidth="1"/>
    <col min="4872" max="4872" width="4.6640625" style="1" customWidth="1"/>
    <col min="4873" max="4873" width="9" style="1" customWidth="1"/>
    <col min="4874" max="4874" width="11.6640625" style="1" customWidth="1"/>
    <col min="4875" max="4875" width="12.44140625" style="1" customWidth="1"/>
    <col min="4876" max="4876" width="10.109375" style="1" customWidth="1"/>
    <col min="4877" max="4880" width="0" style="1" hidden="1" customWidth="1"/>
    <col min="4881" max="5120" width="8.88671875" style="1"/>
    <col min="5121" max="5124" width="2" style="1" customWidth="1"/>
    <col min="5125" max="5125" width="2.109375" style="1" customWidth="1"/>
    <col min="5126" max="5126" width="3.5546875" style="1" customWidth="1"/>
    <col min="5127" max="5127" width="34.33203125" style="1" customWidth="1"/>
    <col min="5128" max="5128" width="4.6640625" style="1" customWidth="1"/>
    <col min="5129" max="5129" width="9" style="1" customWidth="1"/>
    <col min="5130" max="5130" width="11.6640625" style="1" customWidth="1"/>
    <col min="5131" max="5131" width="12.44140625" style="1" customWidth="1"/>
    <col min="5132" max="5132" width="10.109375" style="1" customWidth="1"/>
    <col min="5133" max="5136" width="0" style="1" hidden="1" customWidth="1"/>
    <col min="5137" max="5376" width="8.88671875" style="1"/>
    <col min="5377" max="5380" width="2" style="1" customWidth="1"/>
    <col min="5381" max="5381" width="2.109375" style="1" customWidth="1"/>
    <col min="5382" max="5382" width="3.5546875" style="1" customWidth="1"/>
    <col min="5383" max="5383" width="34.33203125" style="1" customWidth="1"/>
    <col min="5384" max="5384" width="4.6640625" style="1" customWidth="1"/>
    <col min="5385" max="5385" width="9" style="1" customWidth="1"/>
    <col min="5386" max="5386" width="11.6640625" style="1" customWidth="1"/>
    <col min="5387" max="5387" width="12.44140625" style="1" customWidth="1"/>
    <col min="5388" max="5388" width="10.109375" style="1" customWidth="1"/>
    <col min="5389" max="5392" width="0" style="1" hidden="1" customWidth="1"/>
    <col min="5393" max="5632" width="8.88671875" style="1"/>
    <col min="5633" max="5636" width="2" style="1" customWidth="1"/>
    <col min="5637" max="5637" width="2.109375" style="1" customWidth="1"/>
    <col min="5638" max="5638" width="3.5546875" style="1" customWidth="1"/>
    <col min="5639" max="5639" width="34.33203125" style="1" customWidth="1"/>
    <col min="5640" max="5640" width="4.6640625" style="1" customWidth="1"/>
    <col min="5641" max="5641" width="9" style="1" customWidth="1"/>
    <col min="5642" max="5642" width="11.6640625" style="1" customWidth="1"/>
    <col min="5643" max="5643" width="12.44140625" style="1" customWidth="1"/>
    <col min="5644" max="5644" width="10.109375" style="1" customWidth="1"/>
    <col min="5645" max="5648" width="0" style="1" hidden="1" customWidth="1"/>
    <col min="5649" max="5888" width="8.88671875" style="1"/>
    <col min="5889" max="5892" width="2" style="1" customWidth="1"/>
    <col min="5893" max="5893" width="2.109375" style="1" customWidth="1"/>
    <col min="5894" max="5894" width="3.5546875" style="1" customWidth="1"/>
    <col min="5895" max="5895" width="34.33203125" style="1" customWidth="1"/>
    <col min="5896" max="5896" width="4.6640625" style="1" customWidth="1"/>
    <col min="5897" max="5897" width="9" style="1" customWidth="1"/>
    <col min="5898" max="5898" width="11.6640625" style="1" customWidth="1"/>
    <col min="5899" max="5899" width="12.44140625" style="1" customWidth="1"/>
    <col min="5900" max="5900" width="10.109375" style="1" customWidth="1"/>
    <col min="5901" max="5904" width="0" style="1" hidden="1" customWidth="1"/>
    <col min="5905" max="6144" width="8.88671875" style="1"/>
    <col min="6145" max="6148" width="2" style="1" customWidth="1"/>
    <col min="6149" max="6149" width="2.109375" style="1" customWidth="1"/>
    <col min="6150" max="6150" width="3.5546875" style="1" customWidth="1"/>
    <col min="6151" max="6151" width="34.33203125" style="1" customWidth="1"/>
    <col min="6152" max="6152" width="4.6640625" style="1" customWidth="1"/>
    <col min="6153" max="6153" width="9" style="1" customWidth="1"/>
    <col min="6154" max="6154" width="11.6640625" style="1" customWidth="1"/>
    <col min="6155" max="6155" width="12.44140625" style="1" customWidth="1"/>
    <col min="6156" max="6156" width="10.109375" style="1" customWidth="1"/>
    <col min="6157" max="6160" width="0" style="1" hidden="1" customWidth="1"/>
    <col min="6161" max="6400" width="8.88671875" style="1"/>
    <col min="6401" max="6404" width="2" style="1" customWidth="1"/>
    <col min="6405" max="6405" width="2.109375" style="1" customWidth="1"/>
    <col min="6406" max="6406" width="3.5546875" style="1" customWidth="1"/>
    <col min="6407" max="6407" width="34.33203125" style="1" customWidth="1"/>
    <col min="6408" max="6408" width="4.6640625" style="1" customWidth="1"/>
    <col min="6409" max="6409" width="9" style="1" customWidth="1"/>
    <col min="6410" max="6410" width="11.6640625" style="1" customWidth="1"/>
    <col min="6411" max="6411" width="12.44140625" style="1" customWidth="1"/>
    <col min="6412" max="6412" width="10.109375" style="1" customWidth="1"/>
    <col min="6413" max="6416" width="0" style="1" hidden="1" customWidth="1"/>
    <col min="6417" max="6656" width="8.88671875" style="1"/>
    <col min="6657" max="6660" width="2" style="1" customWidth="1"/>
    <col min="6661" max="6661" width="2.109375" style="1" customWidth="1"/>
    <col min="6662" max="6662" width="3.5546875" style="1" customWidth="1"/>
    <col min="6663" max="6663" width="34.33203125" style="1" customWidth="1"/>
    <col min="6664" max="6664" width="4.6640625" style="1" customWidth="1"/>
    <col min="6665" max="6665" width="9" style="1" customWidth="1"/>
    <col min="6666" max="6666" width="11.6640625" style="1" customWidth="1"/>
    <col min="6667" max="6667" width="12.44140625" style="1" customWidth="1"/>
    <col min="6668" max="6668" width="10.109375" style="1" customWidth="1"/>
    <col min="6669" max="6672" width="0" style="1" hidden="1" customWidth="1"/>
    <col min="6673" max="6912" width="8.88671875" style="1"/>
    <col min="6913" max="6916" width="2" style="1" customWidth="1"/>
    <col min="6917" max="6917" width="2.109375" style="1" customWidth="1"/>
    <col min="6918" max="6918" width="3.5546875" style="1" customWidth="1"/>
    <col min="6919" max="6919" width="34.33203125" style="1" customWidth="1"/>
    <col min="6920" max="6920" width="4.6640625" style="1" customWidth="1"/>
    <col min="6921" max="6921" width="9" style="1" customWidth="1"/>
    <col min="6922" max="6922" width="11.6640625" style="1" customWidth="1"/>
    <col min="6923" max="6923" width="12.44140625" style="1" customWidth="1"/>
    <col min="6924" max="6924" width="10.109375" style="1" customWidth="1"/>
    <col min="6925" max="6928" width="0" style="1" hidden="1" customWidth="1"/>
    <col min="6929" max="7168" width="8.88671875" style="1"/>
    <col min="7169" max="7172" width="2" style="1" customWidth="1"/>
    <col min="7173" max="7173" width="2.109375" style="1" customWidth="1"/>
    <col min="7174" max="7174" width="3.5546875" style="1" customWidth="1"/>
    <col min="7175" max="7175" width="34.33203125" style="1" customWidth="1"/>
    <col min="7176" max="7176" width="4.6640625" style="1" customWidth="1"/>
    <col min="7177" max="7177" width="9" style="1" customWidth="1"/>
    <col min="7178" max="7178" width="11.6640625" style="1" customWidth="1"/>
    <col min="7179" max="7179" width="12.44140625" style="1" customWidth="1"/>
    <col min="7180" max="7180" width="10.109375" style="1" customWidth="1"/>
    <col min="7181" max="7184" width="0" style="1" hidden="1" customWidth="1"/>
    <col min="7185" max="7424" width="8.88671875" style="1"/>
    <col min="7425" max="7428" width="2" style="1" customWidth="1"/>
    <col min="7429" max="7429" width="2.109375" style="1" customWidth="1"/>
    <col min="7430" max="7430" width="3.5546875" style="1" customWidth="1"/>
    <col min="7431" max="7431" width="34.33203125" style="1" customWidth="1"/>
    <col min="7432" max="7432" width="4.6640625" style="1" customWidth="1"/>
    <col min="7433" max="7433" width="9" style="1" customWidth="1"/>
    <col min="7434" max="7434" width="11.6640625" style="1" customWidth="1"/>
    <col min="7435" max="7435" width="12.44140625" style="1" customWidth="1"/>
    <col min="7436" max="7436" width="10.109375" style="1" customWidth="1"/>
    <col min="7437" max="7440" width="0" style="1" hidden="1" customWidth="1"/>
    <col min="7441" max="7680" width="8.88671875" style="1"/>
    <col min="7681" max="7684" width="2" style="1" customWidth="1"/>
    <col min="7685" max="7685" width="2.109375" style="1" customWidth="1"/>
    <col min="7686" max="7686" width="3.5546875" style="1" customWidth="1"/>
    <col min="7687" max="7687" width="34.33203125" style="1" customWidth="1"/>
    <col min="7688" max="7688" width="4.6640625" style="1" customWidth="1"/>
    <col min="7689" max="7689" width="9" style="1" customWidth="1"/>
    <col min="7690" max="7690" width="11.6640625" style="1" customWidth="1"/>
    <col min="7691" max="7691" width="12.44140625" style="1" customWidth="1"/>
    <col min="7692" max="7692" width="10.109375" style="1" customWidth="1"/>
    <col min="7693" max="7696" width="0" style="1" hidden="1" customWidth="1"/>
    <col min="7697" max="7936" width="8.88671875" style="1"/>
    <col min="7937" max="7940" width="2" style="1" customWidth="1"/>
    <col min="7941" max="7941" width="2.109375" style="1" customWidth="1"/>
    <col min="7942" max="7942" width="3.5546875" style="1" customWidth="1"/>
    <col min="7943" max="7943" width="34.33203125" style="1" customWidth="1"/>
    <col min="7944" max="7944" width="4.6640625" style="1" customWidth="1"/>
    <col min="7945" max="7945" width="9" style="1" customWidth="1"/>
    <col min="7946" max="7946" width="11.6640625" style="1" customWidth="1"/>
    <col min="7947" max="7947" width="12.44140625" style="1" customWidth="1"/>
    <col min="7948" max="7948" width="10.109375" style="1" customWidth="1"/>
    <col min="7949" max="7952" width="0" style="1" hidden="1" customWidth="1"/>
    <col min="7953" max="8192" width="8.88671875" style="1"/>
    <col min="8193" max="8196" width="2" style="1" customWidth="1"/>
    <col min="8197" max="8197" width="2.109375" style="1" customWidth="1"/>
    <col min="8198" max="8198" width="3.5546875" style="1" customWidth="1"/>
    <col min="8199" max="8199" width="34.33203125" style="1" customWidth="1"/>
    <col min="8200" max="8200" width="4.6640625" style="1" customWidth="1"/>
    <col min="8201" max="8201" width="9" style="1" customWidth="1"/>
    <col min="8202" max="8202" width="11.6640625" style="1" customWidth="1"/>
    <col min="8203" max="8203" width="12.44140625" style="1" customWidth="1"/>
    <col min="8204" max="8204" width="10.109375" style="1" customWidth="1"/>
    <col min="8205" max="8208" width="0" style="1" hidden="1" customWidth="1"/>
    <col min="8209" max="8448" width="8.88671875" style="1"/>
    <col min="8449" max="8452" width="2" style="1" customWidth="1"/>
    <col min="8453" max="8453" width="2.109375" style="1" customWidth="1"/>
    <col min="8454" max="8454" width="3.5546875" style="1" customWidth="1"/>
    <col min="8455" max="8455" width="34.33203125" style="1" customWidth="1"/>
    <col min="8456" max="8456" width="4.6640625" style="1" customWidth="1"/>
    <col min="8457" max="8457" width="9" style="1" customWidth="1"/>
    <col min="8458" max="8458" width="11.6640625" style="1" customWidth="1"/>
    <col min="8459" max="8459" width="12.44140625" style="1" customWidth="1"/>
    <col min="8460" max="8460" width="10.109375" style="1" customWidth="1"/>
    <col min="8461" max="8464" width="0" style="1" hidden="1" customWidth="1"/>
    <col min="8465" max="8704" width="8.88671875" style="1"/>
    <col min="8705" max="8708" width="2" style="1" customWidth="1"/>
    <col min="8709" max="8709" width="2.109375" style="1" customWidth="1"/>
    <col min="8710" max="8710" width="3.5546875" style="1" customWidth="1"/>
    <col min="8711" max="8711" width="34.33203125" style="1" customWidth="1"/>
    <col min="8712" max="8712" width="4.6640625" style="1" customWidth="1"/>
    <col min="8713" max="8713" width="9" style="1" customWidth="1"/>
    <col min="8714" max="8714" width="11.6640625" style="1" customWidth="1"/>
    <col min="8715" max="8715" width="12.44140625" style="1" customWidth="1"/>
    <col min="8716" max="8716" width="10.109375" style="1" customWidth="1"/>
    <col min="8717" max="8720" width="0" style="1" hidden="1" customWidth="1"/>
    <col min="8721" max="8960" width="8.88671875" style="1"/>
    <col min="8961" max="8964" width="2" style="1" customWidth="1"/>
    <col min="8965" max="8965" width="2.109375" style="1" customWidth="1"/>
    <col min="8966" max="8966" width="3.5546875" style="1" customWidth="1"/>
    <col min="8967" max="8967" width="34.33203125" style="1" customWidth="1"/>
    <col min="8968" max="8968" width="4.6640625" style="1" customWidth="1"/>
    <col min="8969" max="8969" width="9" style="1" customWidth="1"/>
    <col min="8970" max="8970" width="11.6640625" style="1" customWidth="1"/>
    <col min="8971" max="8971" width="12.44140625" style="1" customWidth="1"/>
    <col min="8972" max="8972" width="10.109375" style="1" customWidth="1"/>
    <col min="8973" max="8976" width="0" style="1" hidden="1" customWidth="1"/>
    <col min="8977" max="9216" width="8.88671875" style="1"/>
    <col min="9217" max="9220" width="2" style="1" customWidth="1"/>
    <col min="9221" max="9221" width="2.109375" style="1" customWidth="1"/>
    <col min="9222" max="9222" width="3.5546875" style="1" customWidth="1"/>
    <col min="9223" max="9223" width="34.33203125" style="1" customWidth="1"/>
    <col min="9224" max="9224" width="4.6640625" style="1" customWidth="1"/>
    <col min="9225" max="9225" width="9" style="1" customWidth="1"/>
    <col min="9226" max="9226" width="11.6640625" style="1" customWidth="1"/>
    <col min="9227" max="9227" width="12.44140625" style="1" customWidth="1"/>
    <col min="9228" max="9228" width="10.109375" style="1" customWidth="1"/>
    <col min="9229" max="9232" width="0" style="1" hidden="1" customWidth="1"/>
    <col min="9233" max="9472" width="8.88671875" style="1"/>
    <col min="9473" max="9476" width="2" style="1" customWidth="1"/>
    <col min="9477" max="9477" width="2.109375" style="1" customWidth="1"/>
    <col min="9478" max="9478" width="3.5546875" style="1" customWidth="1"/>
    <col min="9479" max="9479" width="34.33203125" style="1" customWidth="1"/>
    <col min="9480" max="9480" width="4.6640625" style="1" customWidth="1"/>
    <col min="9481" max="9481" width="9" style="1" customWidth="1"/>
    <col min="9482" max="9482" width="11.6640625" style="1" customWidth="1"/>
    <col min="9483" max="9483" width="12.44140625" style="1" customWidth="1"/>
    <col min="9484" max="9484" width="10.109375" style="1" customWidth="1"/>
    <col min="9485" max="9488" width="0" style="1" hidden="1" customWidth="1"/>
    <col min="9489" max="9728" width="8.88671875" style="1"/>
    <col min="9729" max="9732" width="2" style="1" customWidth="1"/>
    <col min="9733" max="9733" width="2.109375" style="1" customWidth="1"/>
    <col min="9734" max="9734" width="3.5546875" style="1" customWidth="1"/>
    <col min="9735" max="9735" width="34.33203125" style="1" customWidth="1"/>
    <col min="9736" max="9736" width="4.6640625" style="1" customWidth="1"/>
    <col min="9737" max="9737" width="9" style="1" customWidth="1"/>
    <col min="9738" max="9738" width="11.6640625" style="1" customWidth="1"/>
    <col min="9739" max="9739" width="12.44140625" style="1" customWidth="1"/>
    <col min="9740" max="9740" width="10.109375" style="1" customWidth="1"/>
    <col min="9741" max="9744" width="0" style="1" hidden="1" customWidth="1"/>
    <col min="9745" max="9984" width="8.88671875" style="1"/>
    <col min="9985" max="9988" width="2" style="1" customWidth="1"/>
    <col min="9989" max="9989" width="2.109375" style="1" customWidth="1"/>
    <col min="9990" max="9990" width="3.5546875" style="1" customWidth="1"/>
    <col min="9991" max="9991" width="34.33203125" style="1" customWidth="1"/>
    <col min="9992" max="9992" width="4.6640625" style="1" customWidth="1"/>
    <col min="9993" max="9993" width="9" style="1" customWidth="1"/>
    <col min="9994" max="9994" width="11.6640625" style="1" customWidth="1"/>
    <col min="9995" max="9995" width="12.44140625" style="1" customWidth="1"/>
    <col min="9996" max="9996" width="10.109375" style="1" customWidth="1"/>
    <col min="9997" max="10000" width="0" style="1" hidden="1" customWidth="1"/>
    <col min="10001" max="10240" width="8.88671875" style="1"/>
    <col min="10241" max="10244" width="2" style="1" customWidth="1"/>
    <col min="10245" max="10245" width="2.109375" style="1" customWidth="1"/>
    <col min="10246" max="10246" width="3.5546875" style="1" customWidth="1"/>
    <col min="10247" max="10247" width="34.33203125" style="1" customWidth="1"/>
    <col min="10248" max="10248" width="4.6640625" style="1" customWidth="1"/>
    <col min="10249" max="10249" width="9" style="1" customWidth="1"/>
    <col min="10250" max="10250" width="11.6640625" style="1" customWidth="1"/>
    <col min="10251" max="10251" width="12.44140625" style="1" customWidth="1"/>
    <col min="10252" max="10252" width="10.109375" style="1" customWidth="1"/>
    <col min="10253" max="10256" width="0" style="1" hidden="1" customWidth="1"/>
    <col min="10257" max="10496" width="8.88671875" style="1"/>
    <col min="10497" max="10500" width="2" style="1" customWidth="1"/>
    <col min="10501" max="10501" width="2.109375" style="1" customWidth="1"/>
    <col min="10502" max="10502" width="3.5546875" style="1" customWidth="1"/>
    <col min="10503" max="10503" width="34.33203125" style="1" customWidth="1"/>
    <col min="10504" max="10504" width="4.6640625" style="1" customWidth="1"/>
    <col min="10505" max="10505" width="9" style="1" customWidth="1"/>
    <col min="10506" max="10506" width="11.6640625" style="1" customWidth="1"/>
    <col min="10507" max="10507" width="12.44140625" style="1" customWidth="1"/>
    <col min="10508" max="10508" width="10.109375" style="1" customWidth="1"/>
    <col min="10509" max="10512" width="0" style="1" hidden="1" customWidth="1"/>
    <col min="10513" max="10752" width="8.88671875" style="1"/>
    <col min="10753" max="10756" width="2" style="1" customWidth="1"/>
    <col min="10757" max="10757" width="2.109375" style="1" customWidth="1"/>
    <col min="10758" max="10758" width="3.5546875" style="1" customWidth="1"/>
    <col min="10759" max="10759" width="34.33203125" style="1" customWidth="1"/>
    <col min="10760" max="10760" width="4.6640625" style="1" customWidth="1"/>
    <col min="10761" max="10761" width="9" style="1" customWidth="1"/>
    <col min="10762" max="10762" width="11.6640625" style="1" customWidth="1"/>
    <col min="10763" max="10763" width="12.44140625" style="1" customWidth="1"/>
    <col min="10764" max="10764" width="10.109375" style="1" customWidth="1"/>
    <col min="10765" max="10768" width="0" style="1" hidden="1" customWidth="1"/>
    <col min="10769" max="11008" width="8.88671875" style="1"/>
    <col min="11009" max="11012" width="2" style="1" customWidth="1"/>
    <col min="11013" max="11013" width="2.109375" style="1" customWidth="1"/>
    <col min="11014" max="11014" width="3.5546875" style="1" customWidth="1"/>
    <col min="11015" max="11015" width="34.33203125" style="1" customWidth="1"/>
    <col min="11016" max="11016" width="4.6640625" style="1" customWidth="1"/>
    <col min="11017" max="11017" width="9" style="1" customWidth="1"/>
    <col min="11018" max="11018" width="11.6640625" style="1" customWidth="1"/>
    <col min="11019" max="11019" width="12.44140625" style="1" customWidth="1"/>
    <col min="11020" max="11020" width="10.109375" style="1" customWidth="1"/>
    <col min="11021" max="11024" width="0" style="1" hidden="1" customWidth="1"/>
    <col min="11025" max="11264" width="8.88671875" style="1"/>
    <col min="11265" max="11268" width="2" style="1" customWidth="1"/>
    <col min="11269" max="11269" width="2.109375" style="1" customWidth="1"/>
    <col min="11270" max="11270" width="3.5546875" style="1" customWidth="1"/>
    <col min="11271" max="11271" width="34.33203125" style="1" customWidth="1"/>
    <col min="11272" max="11272" width="4.6640625" style="1" customWidth="1"/>
    <col min="11273" max="11273" width="9" style="1" customWidth="1"/>
    <col min="11274" max="11274" width="11.6640625" style="1" customWidth="1"/>
    <col min="11275" max="11275" width="12.44140625" style="1" customWidth="1"/>
    <col min="11276" max="11276" width="10.109375" style="1" customWidth="1"/>
    <col min="11277" max="11280" width="0" style="1" hidden="1" customWidth="1"/>
    <col min="11281" max="11520" width="8.88671875" style="1"/>
    <col min="11521" max="11524" width="2" style="1" customWidth="1"/>
    <col min="11525" max="11525" width="2.109375" style="1" customWidth="1"/>
    <col min="11526" max="11526" width="3.5546875" style="1" customWidth="1"/>
    <col min="11527" max="11527" width="34.33203125" style="1" customWidth="1"/>
    <col min="11528" max="11528" width="4.6640625" style="1" customWidth="1"/>
    <col min="11529" max="11529" width="9" style="1" customWidth="1"/>
    <col min="11530" max="11530" width="11.6640625" style="1" customWidth="1"/>
    <col min="11531" max="11531" width="12.44140625" style="1" customWidth="1"/>
    <col min="11532" max="11532" width="10.109375" style="1" customWidth="1"/>
    <col min="11533" max="11536" width="0" style="1" hidden="1" customWidth="1"/>
    <col min="11537" max="11776" width="8.88671875" style="1"/>
    <col min="11777" max="11780" width="2" style="1" customWidth="1"/>
    <col min="11781" max="11781" width="2.109375" style="1" customWidth="1"/>
    <col min="11782" max="11782" width="3.5546875" style="1" customWidth="1"/>
    <col min="11783" max="11783" width="34.33203125" style="1" customWidth="1"/>
    <col min="11784" max="11784" width="4.6640625" style="1" customWidth="1"/>
    <col min="11785" max="11785" width="9" style="1" customWidth="1"/>
    <col min="11786" max="11786" width="11.6640625" style="1" customWidth="1"/>
    <col min="11787" max="11787" width="12.44140625" style="1" customWidth="1"/>
    <col min="11788" max="11788" width="10.109375" style="1" customWidth="1"/>
    <col min="11789" max="11792" width="0" style="1" hidden="1" customWidth="1"/>
    <col min="11793" max="12032" width="8.88671875" style="1"/>
    <col min="12033" max="12036" width="2" style="1" customWidth="1"/>
    <col min="12037" max="12037" width="2.109375" style="1" customWidth="1"/>
    <col min="12038" max="12038" width="3.5546875" style="1" customWidth="1"/>
    <col min="12039" max="12039" width="34.33203125" style="1" customWidth="1"/>
    <col min="12040" max="12040" width="4.6640625" style="1" customWidth="1"/>
    <col min="12041" max="12041" width="9" style="1" customWidth="1"/>
    <col min="12042" max="12042" width="11.6640625" style="1" customWidth="1"/>
    <col min="12043" max="12043" width="12.44140625" style="1" customWidth="1"/>
    <col min="12044" max="12044" width="10.109375" style="1" customWidth="1"/>
    <col min="12045" max="12048" width="0" style="1" hidden="1" customWidth="1"/>
    <col min="12049" max="12288" width="8.88671875" style="1"/>
    <col min="12289" max="12292" width="2" style="1" customWidth="1"/>
    <col min="12293" max="12293" width="2.109375" style="1" customWidth="1"/>
    <col min="12294" max="12294" width="3.5546875" style="1" customWidth="1"/>
    <col min="12295" max="12295" width="34.33203125" style="1" customWidth="1"/>
    <col min="12296" max="12296" width="4.6640625" style="1" customWidth="1"/>
    <col min="12297" max="12297" width="9" style="1" customWidth="1"/>
    <col min="12298" max="12298" width="11.6640625" style="1" customWidth="1"/>
    <col min="12299" max="12299" width="12.44140625" style="1" customWidth="1"/>
    <col min="12300" max="12300" width="10.109375" style="1" customWidth="1"/>
    <col min="12301" max="12304" width="0" style="1" hidden="1" customWidth="1"/>
    <col min="12305" max="12544" width="8.88671875" style="1"/>
    <col min="12545" max="12548" width="2" style="1" customWidth="1"/>
    <col min="12549" max="12549" width="2.109375" style="1" customWidth="1"/>
    <col min="12550" max="12550" width="3.5546875" style="1" customWidth="1"/>
    <col min="12551" max="12551" width="34.33203125" style="1" customWidth="1"/>
    <col min="12552" max="12552" width="4.6640625" style="1" customWidth="1"/>
    <col min="12553" max="12553" width="9" style="1" customWidth="1"/>
    <col min="12554" max="12554" width="11.6640625" style="1" customWidth="1"/>
    <col min="12555" max="12555" width="12.44140625" style="1" customWidth="1"/>
    <col min="12556" max="12556" width="10.109375" style="1" customWidth="1"/>
    <col min="12557" max="12560" width="0" style="1" hidden="1" customWidth="1"/>
    <col min="12561" max="12800" width="8.88671875" style="1"/>
    <col min="12801" max="12804" width="2" style="1" customWidth="1"/>
    <col min="12805" max="12805" width="2.109375" style="1" customWidth="1"/>
    <col min="12806" max="12806" width="3.5546875" style="1" customWidth="1"/>
    <col min="12807" max="12807" width="34.33203125" style="1" customWidth="1"/>
    <col min="12808" max="12808" width="4.6640625" style="1" customWidth="1"/>
    <col min="12809" max="12809" width="9" style="1" customWidth="1"/>
    <col min="12810" max="12810" width="11.6640625" style="1" customWidth="1"/>
    <col min="12811" max="12811" width="12.44140625" style="1" customWidth="1"/>
    <col min="12812" max="12812" width="10.109375" style="1" customWidth="1"/>
    <col min="12813" max="12816" width="0" style="1" hidden="1" customWidth="1"/>
    <col min="12817" max="13056" width="8.88671875" style="1"/>
    <col min="13057" max="13060" width="2" style="1" customWidth="1"/>
    <col min="13061" max="13061" width="2.109375" style="1" customWidth="1"/>
    <col min="13062" max="13062" width="3.5546875" style="1" customWidth="1"/>
    <col min="13063" max="13063" width="34.33203125" style="1" customWidth="1"/>
    <col min="13064" max="13064" width="4.6640625" style="1" customWidth="1"/>
    <col min="13065" max="13065" width="9" style="1" customWidth="1"/>
    <col min="13066" max="13066" width="11.6640625" style="1" customWidth="1"/>
    <col min="13067" max="13067" width="12.44140625" style="1" customWidth="1"/>
    <col min="13068" max="13068" width="10.109375" style="1" customWidth="1"/>
    <col min="13069" max="13072" width="0" style="1" hidden="1" customWidth="1"/>
    <col min="13073" max="13312" width="8.88671875" style="1"/>
    <col min="13313" max="13316" width="2" style="1" customWidth="1"/>
    <col min="13317" max="13317" width="2.109375" style="1" customWidth="1"/>
    <col min="13318" max="13318" width="3.5546875" style="1" customWidth="1"/>
    <col min="13319" max="13319" width="34.33203125" style="1" customWidth="1"/>
    <col min="13320" max="13320" width="4.6640625" style="1" customWidth="1"/>
    <col min="13321" max="13321" width="9" style="1" customWidth="1"/>
    <col min="13322" max="13322" width="11.6640625" style="1" customWidth="1"/>
    <col min="13323" max="13323" width="12.44140625" style="1" customWidth="1"/>
    <col min="13324" max="13324" width="10.109375" style="1" customWidth="1"/>
    <col min="13325" max="13328" width="0" style="1" hidden="1" customWidth="1"/>
    <col min="13329" max="13568" width="8.88671875" style="1"/>
    <col min="13569" max="13572" width="2" style="1" customWidth="1"/>
    <col min="13573" max="13573" width="2.109375" style="1" customWidth="1"/>
    <col min="13574" max="13574" width="3.5546875" style="1" customWidth="1"/>
    <col min="13575" max="13575" width="34.33203125" style="1" customWidth="1"/>
    <col min="13576" max="13576" width="4.6640625" style="1" customWidth="1"/>
    <col min="13577" max="13577" width="9" style="1" customWidth="1"/>
    <col min="13578" max="13578" width="11.6640625" style="1" customWidth="1"/>
    <col min="13579" max="13579" width="12.44140625" style="1" customWidth="1"/>
    <col min="13580" max="13580" width="10.109375" style="1" customWidth="1"/>
    <col min="13581" max="13584" width="0" style="1" hidden="1" customWidth="1"/>
    <col min="13585" max="13824" width="8.88671875" style="1"/>
    <col min="13825" max="13828" width="2" style="1" customWidth="1"/>
    <col min="13829" max="13829" width="2.109375" style="1" customWidth="1"/>
    <col min="13830" max="13830" width="3.5546875" style="1" customWidth="1"/>
    <col min="13831" max="13831" width="34.33203125" style="1" customWidth="1"/>
    <col min="13832" max="13832" width="4.6640625" style="1" customWidth="1"/>
    <col min="13833" max="13833" width="9" style="1" customWidth="1"/>
    <col min="13834" max="13834" width="11.6640625" style="1" customWidth="1"/>
    <col min="13835" max="13835" width="12.44140625" style="1" customWidth="1"/>
    <col min="13836" max="13836" width="10.109375" style="1" customWidth="1"/>
    <col min="13837" max="13840" width="0" style="1" hidden="1" customWidth="1"/>
    <col min="13841" max="14080" width="8.88671875" style="1"/>
    <col min="14081" max="14084" width="2" style="1" customWidth="1"/>
    <col min="14085" max="14085" width="2.109375" style="1" customWidth="1"/>
    <col min="14086" max="14086" width="3.5546875" style="1" customWidth="1"/>
    <col min="14087" max="14087" width="34.33203125" style="1" customWidth="1"/>
    <col min="14088" max="14088" width="4.6640625" style="1" customWidth="1"/>
    <col min="14089" max="14089" width="9" style="1" customWidth="1"/>
    <col min="14090" max="14090" width="11.6640625" style="1" customWidth="1"/>
    <col min="14091" max="14091" width="12.44140625" style="1" customWidth="1"/>
    <col min="14092" max="14092" width="10.109375" style="1" customWidth="1"/>
    <col min="14093" max="14096" width="0" style="1" hidden="1" customWidth="1"/>
    <col min="14097" max="14336" width="8.88671875" style="1"/>
    <col min="14337" max="14340" width="2" style="1" customWidth="1"/>
    <col min="14341" max="14341" width="2.109375" style="1" customWidth="1"/>
    <col min="14342" max="14342" width="3.5546875" style="1" customWidth="1"/>
    <col min="14343" max="14343" width="34.33203125" style="1" customWidth="1"/>
    <col min="14344" max="14344" width="4.6640625" style="1" customWidth="1"/>
    <col min="14345" max="14345" width="9" style="1" customWidth="1"/>
    <col min="14346" max="14346" width="11.6640625" style="1" customWidth="1"/>
    <col min="14347" max="14347" width="12.44140625" style="1" customWidth="1"/>
    <col min="14348" max="14348" width="10.109375" style="1" customWidth="1"/>
    <col min="14349" max="14352" width="0" style="1" hidden="1" customWidth="1"/>
    <col min="14353" max="14592" width="8.88671875" style="1"/>
    <col min="14593" max="14596" width="2" style="1" customWidth="1"/>
    <col min="14597" max="14597" width="2.109375" style="1" customWidth="1"/>
    <col min="14598" max="14598" width="3.5546875" style="1" customWidth="1"/>
    <col min="14599" max="14599" width="34.33203125" style="1" customWidth="1"/>
    <col min="14600" max="14600" width="4.6640625" style="1" customWidth="1"/>
    <col min="14601" max="14601" width="9" style="1" customWidth="1"/>
    <col min="14602" max="14602" width="11.6640625" style="1" customWidth="1"/>
    <col min="14603" max="14603" width="12.44140625" style="1" customWidth="1"/>
    <col min="14604" max="14604" width="10.109375" style="1" customWidth="1"/>
    <col min="14605" max="14608" width="0" style="1" hidden="1" customWidth="1"/>
    <col min="14609" max="14848" width="8.88671875" style="1"/>
    <col min="14849" max="14852" width="2" style="1" customWidth="1"/>
    <col min="14853" max="14853" width="2.109375" style="1" customWidth="1"/>
    <col min="14854" max="14854" width="3.5546875" style="1" customWidth="1"/>
    <col min="14855" max="14855" width="34.33203125" style="1" customWidth="1"/>
    <col min="14856" max="14856" width="4.6640625" style="1" customWidth="1"/>
    <col min="14857" max="14857" width="9" style="1" customWidth="1"/>
    <col min="14858" max="14858" width="11.6640625" style="1" customWidth="1"/>
    <col min="14859" max="14859" width="12.44140625" style="1" customWidth="1"/>
    <col min="14860" max="14860" width="10.109375" style="1" customWidth="1"/>
    <col min="14861" max="14864" width="0" style="1" hidden="1" customWidth="1"/>
    <col min="14865" max="15104" width="8.88671875" style="1"/>
    <col min="15105" max="15108" width="2" style="1" customWidth="1"/>
    <col min="15109" max="15109" width="2.109375" style="1" customWidth="1"/>
    <col min="15110" max="15110" width="3.5546875" style="1" customWidth="1"/>
    <col min="15111" max="15111" width="34.33203125" style="1" customWidth="1"/>
    <col min="15112" max="15112" width="4.6640625" style="1" customWidth="1"/>
    <col min="15113" max="15113" width="9" style="1" customWidth="1"/>
    <col min="15114" max="15114" width="11.6640625" style="1" customWidth="1"/>
    <col min="15115" max="15115" width="12.44140625" style="1" customWidth="1"/>
    <col min="15116" max="15116" width="10.109375" style="1" customWidth="1"/>
    <col min="15117" max="15120" width="0" style="1" hidden="1" customWidth="1"/>
    <col min="15121" max="15360" width="8.88671875" style="1"/>
    <col min="15361" max="15364" width="2" style="1" customWidth="1"/>
    <col min="15365" max="15365" width="2.109375" style="1" customWidth="1"/>
    <col min="15366" max="15366" width="3.5546875" style="1" customWidth="1"/>
    <col min="15367" max="15367" width="34.33203125" style="1" customWidth="1"/>
    <col min="15368" max="15368" width="4.6640625" style="1" customWidth="1"/>
    <col min="15369" max="15369" width="9" style="1" customWidth="1"/>
    <col min="15370" max="15370" width="11.6640625" style="1" customWidth="1"/>
    <col min="15371" max="15371" width="12.44140625" style="1" customWidth="1"/>
    <col min="15372" max="15372" width="10.109375" style="1" customWidth="1"/>
    <col min="15373" max="15376" width="0" style="1" hidden="1" customWidth="1"/>
    <col min="15377" max="15616" width="8.88671875" style="1"/>
    <col min="15617" max="15620" width="2" style="1" customWidth="1"/>
    <col min="15621" max="15621" width="2.109375" style="1" customWidth="1"/>
    <col min="15622" max="15622" width="3.5546875" style="1" customWidth="1"/>
    <col min="15623" max="15623" width="34.33203125" style="1" customWidth="1"/>
    <col min="15624" max="15624" width="4.6640625" style="1" customWidth="1"/>
    <col min="15625" max="15625" width="9" style="1" customWidth="1"/>
    <col min="15626" max="15626" width="11.6640625" style="1" customWidth="1"/>
    <col min="15627" max="15627" width="12.44140625" style="1" customWidth="1"/>
    <col min="15628" max="15628" width="10.109375" style="1" customWidth="1"/>
    <col min="15629" max="15632" width="0" style="1" hidden="1" customWidth="1"/>
    <col min="15633" max="15872" width="8.88671875" style="1"/>
    <col min="15873" max="15876" width="2" style="1" customWidth="1"/>
    <col min="15877" max="15877" width="2.109375" style="1" customWidth="1"/>
    <col min="15878" max="15878" width="3.5546875" style="1" customWidth="1"/>
    <col min="15879" max="15879" width="34.33203125" style="1" customWidth="1"/>
    <col min="15880" max="15880" width="4.6640625" style="1" customWidth="1"/>
    <col min="15881" max="15881" width="9" style="1" customWidth="1"/>
    <col min="15882" max="15882" width="11.6640625" style="1" customWidth="1"/>
    <col min="15883" max="15883" width="12.44140625" style="1" customWidth="1"/>
    <col min="15884" max="15884" width="10.109375" style="1" customWidth="1"/>
    <col min="15885" max="15888" width="0" style="1" hidden="1" customWidth="1"/>
    <col min="15889" max="16128" width="8.88671875" style="1"/>
    <col min="16129" max="16132" width="2" style="1" customWidth="1"/>
    <col min="16133" max="16133" width="2.109375" style="1" customWidth="1"/>
    <col min="16134" max="16134" width="3.5546875" style="1" customWidth="1"/>
    <col min="16135" max="16135" width="34.33203125" style="1" customWidth="1"/>
    <col min="16136" max="16136" width="4.6640625" style="1" customWidth="1"/>
    <col min="16137" max="16137" width="9" style="1" customWidth="1"/>
    <col min="16138" max="16138" width="11.6640625" style="1" customWidth="1"/>
    <col min="16139" max="16139" width="12.44140625" style="1" customWidth="1"/>
    <col min="16140" max="16140" width="10.109375" style="1" customWidth="1"/>
    <col min="16141" max="16144" width="0" style="1" hidden="1" customWidth="1"/>
    <col min="16145" max="16384" width="8.886718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1.4" customHeight="1">
      <c r="A2" s="3"/>
      <c r="B2" s="3"/>
      <c r="C2" s="3"/>
      <c r="D2" s="3"/>
      <c r="E2" s="3"/>
      <c r="F2" s="14"/>
      <c r="G2" s="3"/>
      <c r="H2" s="168"/>
      <c r="I2" s="326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1.4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0.8" customHeight="1">
      <c r="A4" s="3"/>
      <c r="B4" s="3"/>
      <c r="C4" s="3"/>
      <c r="D4" s="3"/>
      <c r="E4" s="3"/>
      <c r="F4" s="14"/>
      <c r="G4" s="17" t="s">
        <v>146</v>
      </c>
      <c r="H4" s="168"/>
      <c r="I4" s="326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326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80" t="s">
        <v>191</v>
      </c>
      <c r="H6" s="381"/>
      <c r="I6" s="381"/>
      <c r="J6" s="381"/>
      <c r="K6" s="381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5.6" customHeight="1">
      <c r="A7" s="334" t="s">
        <v>173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319"/>
      <c r="B8" s="320"/>
      <c r="C8" s="320"/>
      <c r="D8" s="320"/>
      <c r="E8" s="320"/>
      <c r="F8" s="320"/>
      <c r="G8" s="355" t="s">
        <v>161</v>
      </c>
      <c r="H8" s="355"/>
      <c r="I8" s="355"/>
      <c r="J8" s="355"/>
      <c r="K8" s="355"/>
      <c r="L8" s="32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3" t="s">
        <v>221</v>
      </c>
      <c r="B9" s="353"/>
      <c r="C9" s="353"/>
      <c r="D9" s="353"/>
      <c r="E9" s="353"/>
      <c r="F9" s="353"/>
      <c r="G9" s="353"/>
      <c r="H9" s="353"/>
      <c r="I9" s="353"/>
      <c r="J9" s="353"/>
      <c r="K9" s="353"/>
      <c r="L9" s="353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2" customHeight="1">
      <c r="G10" s="354" t="s">
        <v>230</v>
      </c>
      <c r="H10" s="354"/>
      <c r="I10" s="354"/>
      <c r="J10" s="354"/>
      <c r="K10" s="354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6" t="s">
        <v>162</v>
      </c>
      <c r="H11" s="356"/>
      <c r="I11" s="356"/>
      <c r="J11" s="356"/>
      <c r="K11" s="35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" customHeight="1">
      <c r="B13" s="353" t="s">
        <v>5</v>
      </c>
      <c r="C13" s="353"/>
      <c r="D13" s="353"/>
      <c r="E13" s="353"/>
      <c r="F13" s="353"/>
      <c r="G13" s="353"/>
      <c r="H13" s="353"/>
      <c r="I13" s="353"/>
      <c r="J13" s="353"/>
      <c r="K13" s="353"/>
      <c r="L13" s="35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4" t="s">
        <v>223</v>
      </c>
      <c r="H15" s="354"/>
      <c r="I15" s="354"/>
      <c r="J15" s="354"/>
      <c r="K15" s="354"/>
      <c r="M15" s="3"/>
      <c r="N15" s="3"/>
      <c r="O15" s="3"/>
      <c r="P15" s="3"/>
    </row>
    <row r="16" spans="1:36" ht="11.25" customHeight="1">
      <c r="G16" s="347" t="s">
        <v>205</v>
      </c>
      <c r="H16" s="347"/>
      <c r="I16" s="347"/>
      <c r="J16" s="347"/>
      <c r="K16" s="347"/>
      <c r="M16" s="3"/>
      <c r="N16" s="3"/>
      <c r="O16" s="3"/>
      <c r="P16" s="3"/>
    </row>
    <row r="17" spans="1:27">
      <c r="A17" s="324"/>
      <c r="B17" s="326"/>
      <c r="C17" s="326"/>
      <c r="D17" s="326"/>
      <c r="E17" s="382" t="s">
        <v>208</v>
      </c>
      <c r="F17" s="382"/>
      <c r="G17" s="382"/>
      <c r="H17" s="382"/>
      <c r="I17" s="382"/>
      <c r="J17" s="382"/>
      <c r="K17" s="382"/>
      <c r="L17" s="326"/>
      <c r="M17" s="3"/>
      <c r="N17" s="3"/>
      <c r="O17" s="3"/>
      <c r="P17" s="3"/>
    </row>
    <row r="18" spans="1:27" ht="12" customHeight="1">
      <c r="A18" s="360" t="s">
        <v>177</v>
      </c>
      <c r="B18" s="360"/>
      <c r="C18" s="360"/>
      <c r="D18" s="360"/>
      <c r="E18" s="360"/>
      <c r="F18" s="360"/>
      <c r="G18" s="360"/>
      <c r="H18" s="360"/>
      <c r="I18" s="360"/>
      <c r="J18" s="360"/>
      <c r="K18" s="360"/>
      <c r="L18" s="360"/>
      <c r="M18" s="104"/>
      <c r="N18" s="3"/>
      <c r="O18" s="3"/>
      <c r="P18" s="3"/>
    </row>
    <row r="19" spans="1:2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27" ht="13.8">
      <c r="A20" s="3"/>
      <c r="B20" s="3"/>
      <c r="C20" s="3"/>
      <c r="D20" s="3"/>
      <c r="E20" s="3"/>
      <c r="F20" s="3"/>
      <c r="G20" s="327" t="s">
        <v>228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27" ht="13.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 t="s">
        <v>206</v>
      </c>
      <c r="M21" s="104"/>
      <c r="N21" s="3"/>
      <c r="O21" s="3"/>
      <c r="P21" s="3"/>
    </row>
    <row r="22" spans="1:27" ht="13.8">
      <c r="A22" s="3"/>
      <c r="B22" s="3"/>
      <c r="C22" s="377"/>
      <c r="D22" s="379"/>
      <c r="E22" s="379"/>
      <c r="F22" s="379"/>
      <c r="G22" s="379"/>
      <c r="H22" s="379"/>
      <c r="I22" s="379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27" ht="12.6" customHeight="1">
      <c r="A23" s="3"/>
      <c r="B23" s="3"/>
      <c r="C23" s="324"/>
      <c r="D23" s="4"/>
      <c r="E23" s="4"/>
      <c r="F23" s="4"/>
      <c r="G23" s="244"/>
      <c r="H23" s="232"/>
      <c r="I23" s="4"/>
      <c r="J23" s="321" t="s">
        <v>6</v>
      </c>
      <c r="K23" s="230"/>
      <c r="L23" s="15">
        <v>5</v>
      </c>
      <c r="M23" s="104"/>
      <c r="N23" s="3"/>
      <c r="O23" s="3"/>
      <c r="P23" s="3"/>
    </row>
    <row r="24" spans="1:27" ht="12.6" customHeight="1">
      <c r="A24" s="3"/>
      <c r="B24" s="3"/>
      <c r="C24" s="324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227</v>
      </c>
      <c r="M24" s="104"/>
      <c r="N24" s="3"/>
      <c r="O24" s="3"/>
      <c r="P24" s="3"/>
    </row>
    <row r="25" spans="1:27" ht="12.6" customHeight="1">
      <c r="A25" s="3"/>
      <c r="B25" s="3"/>
      <c r="C25" s="324"/>
      <c r="D25" s="4"/>
      <c r="E25" s="4"/>
      <c r="F25" s="4"/>
      <c r="G25" s="348" t="s">
        <v>7</v>
      </c>
      <c r="H25" s="348"/>
      <c r="I25" s="266" t="s">
        <v>229</v>
      </c>
      <c r="J25" s="258" t="s">
        <v>195</v>
      </c>
      <c r="K25" s="259" t="s">
        <v>195</v>
      </c>
      <c r="L25" s="259" t="s">
        <v>195</v>
      </c>
      <c r="M25" s="104"/>
      <c r="N25" s="3"/>
      <c r="O25" s="3"/>
      <c r="P25" s="3"/>
    </row>
    <row r="26" spans="1:2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3.4" customHeight="1">
      <c r="A27" s="336" t="s">
        <v>2</v>
      </c>
      <c r="B27" s="386"/>
      <c r="C27" s="387"/>
      <c r="D27" s="387"/>
      <c r="E27" s="387"/>
      <c r="F27" s="387"/>
      <c r="G27" s="341" t="s">
        <v>3</v>
      </c>
      <c r="H27" s="343" t="s">
        <v>143</v>
      </c>
      <c r="I27" s="345" t="s">
        <v>147</v>
      </c>
      <c r="J27" s="346"/>
      <c r="K27" s="370" t="s">
        <v>144</v>
      </c>
      <c r="L27" s="368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22.8">
      <c r="A28" s="388"/>
      <c r="B28" s="389"/>
      <c r="C28" s="389"/>
      <c r="D28" s="389"/>
      <c r="E28" s="389"/>
      <c r="F28" s="389"/>
      <c r="G28" s="390"/>
      <c r="H28" s="391"/>
      <c r="I28" s="182" t="s">
        <v>142</v>
      </c>
      <c r="J28" s="183" t="s">
        <v>141</v>
      </c>
      <c r="K28" s="384"/>
      <c r="L28" s="385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>
      <c r="A29" s="315" t="s">
        <v>139</v>
      </c>
      <c r="B29" s="316"/>
      <c r="C29" s="316"/>
      <c r="D29" s="316"/>
      <c r="E29" s="316"/>
      <c r="F29" s="317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SUM(I31+I41+I64+I85+I93+I109+I132+I148+I157)</f>
        <v>3170.92</v>
      </c>
      <c r="J30" s="274">
        <f>SUM(J31+J41+J64+J85+J93+J109+J132+J148+J157)</f>
        <v>3170.92</v>
      </c>
      <c r="K30" s="273">
        <f>SUM(K31+K41+K64+K85+K93+K109+K132+K148+K157)</f>
        <v>3170.92</v>
      </c>
      <c r="L30" s="274">
        <f>SUM(L31+L41+L64+L85+L93+L109+L132+L148+L157)</f>
        <v>3170.92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 t="shared" ref="I32:L33" si="0">SUM(I33)</f>
        <v>0</v>
      </c>
      <c r="J32" s="127">
        <f t="shared" si="0"/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 t="shared" si="0"/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 t="shared" ref="I37:L39" si="1">I38</f>
        <v>0</v>
      </c>
      <c r="J37" s="127">
        <f t="shared" si="1"/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 t="shared" si="1"/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 t="shared" si="1"/>
        <v>0</v>
      </c>
      <c r="J39" s="127">
        <f t="shared" si="1"/>
        <v>0</v>
      </c>
      <c r="K39" s="127">
        <f t="shared" si="1"/>
        <v>0</v>
      </c>
      <c r="L39" s="127">
        <f t="shared" si="1"/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3170.92</v>
      </c>
      <c r="J41" s="283">
        <f t="shared" si="2"/>
        <v>3170.92</v>
      </c>
      <c r="K41" s="279">
        <f t="shared" si="2"/>
        <v>3170.92</v>
      </c>
      <c r="L41" s="279">
        <f t="shared" si="2"/>
        <v>3170.92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3170.92</v>
      </c>
      <c r="J42" s="277">
        <f t="shared" si="2"/>
        <v>3170.92</v>
      </c>
      <c r="K42" s="278">
        <f t="shared" si="2"/>
        <v>3170.92</v>
      </c>
      <c r="L42" s="277">
        <f t="shared" si="2"/>
        <v>3170.92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3170.92</v>
      </c>
      <c r="J43" s="277">
        <f t="shared" si="2"/>
        <v>3170.92</v>
      </c>
      <c r="K43" s="280">
        <f t="shared" si="2"/>
        <v>3170.92</v>
      </c>
      <c r="L43" s="280">
        <f t="shared" si="2"/>
        <v>3170.92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98">
        <f>SUM(I45:I63)-I54</f>
        <v>3170.92</v>
      </c>
      <c r="J44" s="281">
        <f>SUM(J45:J63)-J54</f>
        <v>3170.92</v>
      </c>
      <c r="K44" s="281">
        <f>SUM(K45:K63)-K54</f>
        <v>3170.92</v>
      </c>
      <c r="L44" s="282">
        <f>SUM(L45:L63)-L54</f>
        <v>3170.92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4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4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28.8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>
      <c r="A54" s="310">
        <v>1</v>
      </c>
      <c r="B54" s="328"/>
      <c r="C54" s="328"/>
      <c r="D54" s="328"/>
      <c r="E54" s="328"/>
      <c r="F54" s="329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8.600000000000001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9.4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8.600000000000001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30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9.2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9.2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6.8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8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270">
        <v>3170.92</v>
      </c>
      <c r="J63" s="270">
        <v>3170.92</v>
      </c>
      <c r="K63" s="270">
        <v>3170.92</v>
      </c>
      <c r="L63" s="270">
        <v>3170.92</v>
      </c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6.2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6.2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6.2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6.2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18.600000000000001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16.8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9.8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4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30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1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0.399999999999999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9.8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8.600000000000001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6.8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8.600000000000001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9.8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21.6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8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 t="shared" ref="I81:L83" si="3"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0.6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 t="shared" si="3"/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31.8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 t="shared" si="3"/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29.4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9.8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 t="shared" ref="I85:L87" si="4"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21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 t="shared" si="4"/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9.8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 t="shared" si="4"/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21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9.8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>
      <c r="A90" s="318">
        <v>1</v>
      </c>
      <c r="B90" s="330"/>
      <c r="C90" s="330"/>
      <c r="D90" s="330"/>
      <c r="E90" s="330"/>
      <c r="F90" s="331"/>
      <c r="G90" s="213">
        <v>2</v>
      </c>
      <c r="H90" s="214">
        <v>3</v>
      </c>
      <c r="I90" s="215">
        <v>4</v>
      </c>
      <c r="J90" s="311">
        <v>5</v>
      </c>
      <c r="K90" s="311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 t="shared" ref="I94:L95" si="5">I95</f>
        <v>0</v>
      </c>
      <c r="J94" s="124">
        <f t="shared" si="5"/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 t="shared" si="5"/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 t="shared" ref="I99:L100" si="6">I100</f>
        <v>0</v>
      </c>
      <c r="J99" s="128">
        <f t="shared" si="6"/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 t="shared" si="6"/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 t="shared" ref="I115:L117" si="9">I116</f>
        <v>0</v>
      </c>
      <c r="J115" s="128">
        <f t="shared" si="9"/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 t="shared" si="9"/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 t="shared" si="9"/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4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 t="shared" ref="I119:L121" si="10">I120</f>
        <v>0</v>
      </c>
      <c r="J119" s="124">
        <f t="shared" si="10"/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30.6" customHeight="1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 t="shared" si="10"/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31.2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 t="shared" si="10"/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31.8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31.2" customHeight="1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 t="shared" ref="I123:L125" si="11">I124</f>
        <v>0</v>
      </c>
      <c r="J123" s="124">
        <f t="shared" si="11"/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32.4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 t="shared" si="11"/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31.8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 t="shared" si="11"/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30.6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31.8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 t="shared" ref="I127:L129" si="12">I128</f>
        <v>0</v>
      </c>
      <c r="J127" s="150">
        <f t="shared" si="12"/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31.2" customHeight="1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 t="shared" si="12"/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31.2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 t="shared" si="12"/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33.6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>
      <c r="A131" s="311">
        <v>1</v>
      </c>
      <c r="B131" s="328"/>
      <c r="C131" s="328"/>
      <c r="D131" s="328"/>
      <c r="E131" s="328"/>
      <c r="F131" s="329"/>
      <c r="G131" s="218">
        <v>2</v>
      </c>
      <c r="H131" s="218">
        <v>3</v>
      </c>
      <c r="I131" s="217">
        <v>4</v>
      </c>
      <c r="J131" s="311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6.4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6.4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 t="shared" si="14"/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6.4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 t="shared" ref="I143:L144" si="15">I144</f>
        <v>0</v>
      </c>
      <c r="J143" s="128">
        <f t="shared" si="15"/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 t="shared" si="15"/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 t="shared" ref="I154:L155" si="16">I155</f>
        <v>0</v>
      </c>
      <c r="J154" s="128">
        <f t="shared" si="16"/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6.2" customHeight="1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 t="shared" si="16"/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8" customHeight="1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46.2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46.2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 t="shared" ref="I158:L160" si="17"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9.8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 t="shared" si="17"/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9.8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 t="shared" si="17"/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8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3.2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20.399999999999999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20.399999999999999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21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32.4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25.8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8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7.399999999999999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8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>
      <c r="A171" s="310">
        <v>1</v>
      </c>
      <c r="B171" s="328"/>
      <c r="C171" s="328"/>
      <c r="D171" s="328"/>
      <c r="E171" s="328"/>
      <c r="F171" s="329"/>
      <c r="G171" s="310">
        <v>2</v>
      </c>
      <c r="H171" s="310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6.4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2.8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26.4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29.4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8.600000000000001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6.8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7.399999999999999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6.8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6.2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6.2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2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8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6.2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6.2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7.399999999999999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6.8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.6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4.4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6.8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23.4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22.2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24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25.2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24.6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4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6.8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5.6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7.399999999999999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9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7.399999999999999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6.8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8.600000000000001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399999999999999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6.8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21.6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>
      <c r="A208" s="311">
        <v>1</v>
      </c>
      <c r="B208" s="328"/>
      <c r="C208" s="328"/>
      <c r="D208" s="328"/>
      <c r="E208" s="328"/>
      <c r="F208" s="329"/>
      <c r="G208" s="311">
        <v>2</v>
      </c>
      <c r="H208" s="217">
        <v>3</v>
      </c>
      <c r="I208" s="209">
        <v>4</v>
      </c>
      <c r="J208" s="310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 t="shared" ref="I216:L218" si="21">I217</f>
        <v>0</v>
      </c>
      <c r="J216" s="124">
        <f t="shared" si="21"/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 t="shared" si="21"/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 t="shared" si="21"/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30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6.8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6.8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6.8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30.6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30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30.6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9.8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9.8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8.600000000000001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9.8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6.8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21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21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21.6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9.2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9.2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6.4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311">
        <v>1</v>
      </c>
      <c r="B247" s="328"/>
      <c r="C247" s="328"/>
      <c r="D247" s="328"/>
      <c r="E247" s="328"/>
      <c r="F247" s="329"/>
      <c r="G247" s="220">
        <v>2</v>
      </c>
      <c r="H247" s="217">
        <v>3</v>
      </c>
      <c r="I247" s="215">
        <v>4</v>
      </c>
      <c r="J247" s="311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6.8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8" customHeight="1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5.6" customHeight="1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 t="shared" ref="I250:L251" si="23">I251</f>
        <v>0</v>
      </c>
      <c r="J250" s="128">
        <f t="shared" si="23"/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5.6" customHeight="1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 t="shared" si="23"/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8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6.8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6.8" customHeight="1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20.399999999999999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6.8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3.8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7.6" customHeight="1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7" customHeight="1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5.6" customHeight="1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6.2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8.8" customHeight="1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7.399999999999999" customHeight="1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6.8" customHeight="1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4.4" customHeight="1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7.399999999999999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8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9.2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7.399999999999999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5.6" customHeight="1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7.399999999999999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7.399999999999999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8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 t="shared" ref="I276:L277" si="24">I277</f>
        <v>0</v>
      </c>
      <c r="J276" s="128">
        <f t="shared" si="24"/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6.2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 t="shared" si="24"/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9.2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6.2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 t="shared" ref="I279:L280" si="25">I280</f>
        <v>0</v>
      </c>
      <c r="J279" s="157">
        <f t="shared" si="25"/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6.8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 t="shared" si="25"/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6.2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.6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6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4.4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8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31.8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>
      <c r="A288" s="311">
        <v>1</v>
      </c>
      <c r="B288" s="328"/>
      <c r="C288" s="328"/>
      <c r="D288" s="328"/>
      <c r="E288" s="328"/>
      <c r="F288" s="329"/>
      <c r="G288" s="311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4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6.4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6.4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6.4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6.4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6.4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8.2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7.399999999999999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8.600000000000001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6.2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32.4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8.8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6.8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8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8.600000000000001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6.8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7.399999999999999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8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>
      <c r="A330" s="311">
        <v>1</v>
      </c>
      <c r="B330" s="328"/>
      <c r="C330" s="328"/>
      <c r="D330" s="328"/>
      <c r="E330" s="328"/>
      <c r="F330" s="329"/>
      <c r="G330" s="311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 t="shared" ref="I341:L342" si="30">I342</f>
        <v>0</v>
      </c>
      <c r="J341" s="128">
        <f t="shared" si="30"/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 t="shared" si="30"/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309">
        <f>SUM(I30+I174)</f>
        <v>3170.92</v>
      </c>
      <c r="J344" s="271">
        <f>SUM(J30+J174)</f>
        <v>3170.92</v>
      </c>
      <c r="K344" s="271">
        <f>SUM(K30+K174)</f>
        <v>3170.92</v>
      </c>
      <c r="L344" s="272">
        <f>SUM(L30+L174)</f>
        <v>3170.92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 t="s">
        <v>226</v>
      </c>
      <c r="H347" s="27"/>
      <c r="I347" s="3"/>
      <c r="J347" s="3"/>
      <c r="K347" s="82" t="s">
        <v>220</v>
      </c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600000000000001">
      <c r="A348" s="187"/>
      <c r="B348" s="188"/>
      <c r="C348" s="188"/>
      <c r="D348" s="239" t="s">
        <v>174</v>
      </c>
      <c r="E348" s="325"/>
      <c r="F348" s="325"/>
      <c r="G348" s="325"/>
      <c r="H348" s="325"/>
      <c r="I348" s="186" t="s">
        <v>132</v>
      </c>
      <c r="J348" s="3"/>
      <c r="K348" s="312" t="s">
        <v>133</v>
      </c>
      <c r="L348" s="312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20.399999999999999">
      <c r="B350" s="3"/>
      <c r="C350" s="3"/>
      <c r="D350" s="82"/>
      <c r="E350" s="82"/>
      <c r="F350" s="242"/>
      <c r="G350" s="82" t="s">
        <v>225</v>
      </c>
      <c r="H350" s="3"/>
      <c r="I350" s="161"/>
      <c r="J350" s="3"/>
      <c r="K350" s="262" t="s">
        <v>224</v>
      </c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600000000000001">
      <c r="A351" s="160"/>
      <c r="B351" s="324"/>
      <c r="C351" s="324"/>
      <c r="D351" s="313" t="s">
        <v>175</v>
      </c>
      <c r="E351" s="314"/>
      <c r="F351" s="314"/>
      <c r="G351" s="314"/>
      <c r="H351" s="322"/>
      <c r="I351" s="186" t="s">
        <v>132</v>
      </c>
      <c r="J351" s="324"/>
      <c r="K351" s="312" t="s">
        <v>133</v>
      </c>
      <c r="L351" s="312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A23:I24" name="Range72_1"/>
    <protectedRange sqref="K23:L24" name="Range67_1"/>
    <protectedRange sqref="L21" name="Range65"/>
    <protectedRange sqref="B6:F6 L6" name="Range62_2"/>
    <protectedRange sqref="L20" name="Range64_1"/>
    <protectedRange sqref="L22" name="Range66_1"/>
    <protectedRange sqref="I25:L25" name="Range68_1"/>
    <protectedRange sqref="A19:F22 H19:J22 G19 G22" name="Range73_1"/>
    <protectedRange sqref="G6:K6" name="Range62_1_1"/>
    <protectedRange sqref="A9:L9" name="Range69_1_1"/>
  </protectedRanges>
  <mergeCells count="19">
    <mergeCell ref="G16:K16"/>
    <mergeCell ref="E17:K17"/>
    <mergeCell ref="A18:L18"/>
    <mergeCell ref="G6:K6"/>
    <mergeCell ref="A7:L7"/>
    <mergeCell ref="G8:K8"/>
    <mergeCell ref="A9:L9"/>
    <mergeCell ref="G10:K10"/>
    <mergeCell ref="G11:K11"/>
    <mergeCell ref="B13:L13"/>
    <mergeCell ref="G15:K15"/>
    <mergeCell ref="K27:K28"/>
    <mergeCell ref="L27:L28"/>
    <mergeCell ref="C22:I22"/>
    <mergeCell ref="G25:H25"/>
    <mergeCell ref="A27:F28"/>
    <mergeCell ref="G27:G28"/>
    <mergeCell ref="H27:H28"/>
    <mergeCell ref="I27:J27"/>
  </mergeCells>
  <pageMargins left="0.51181102362204722" right="0.51181102362204722" top="0.55118110236220474" bottom="0.55118110236220474" header="0.31496062992125984" footer="0.31496062992125984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828"/>
  <sheetViews>
    <sheetView showZeros="0" topLeftCell="A13" zoomScaleNormal="100" zoomScaleSheetLayoutView="120" workbookViewId="0">
      <selection activeCell="U27" sqref="U2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332" t="s">
        <v>176</v>
      </c>
      <c r="K1" s="333"/>
      <c r="L1" s="333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333"/>
      <c r="K2" s="333"/>
      <c r="L2" s="333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333"/>
      <c r="K3" s="333"/>
      <c r="L3" s="333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333"/>
      <c r="K4" s="333"/>
      <c r="L4" s="333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333"/>
      <c r="K5" s="333"/>
      <c r="L5" s="333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349"/>
      <c r="H6" s="350"/>
      <c r="I6" s="350"/>
      <c r="J6" s="350"/>
      <c r="K6" s="350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334" t="s">
        <v>173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355" t="s">
        <v>161</v>
      </c>
      <c r="H8" s="355"/>
      <c r="I8" s="355"/>
      <c r="J8" s="355"/>
      <c r="K8" s="355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353" t="s">
        <v>163</v>
      </c>
      <c r="B9" s="353"/>
      <c r="C9" s="353"/>
      <c r="D9" s="353"/>
      <c r="E9" s="353"/>
      <c r="F9" s="353"/>
      <c r="G9" s="353"/>
      <c r="H9" s="353"/>
      <c r="I9" s="353"/>
      <c r="J9" s="353"/>
      <c r="K9" s="353"/>
      <c r="L9" s="353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354" t="s">
        <v>164</v>
      </c>
      <c r="H10" s="354"/>
      <c r="I10" s="354"/>
      <c r="J10" s="354"/>
      <c r="K10" s="354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356" t="s">
        <v>162</v>
      </c>
      <c r="H11" s="356"/>
      <c r="I11" s="356"/>
      <c r="J11" s="356"/>
      <c r="K11" s="35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353" t="s">
        <v>5</v>
      </c>
      <c r="C13" s="353"/>
      <c r="D13" s="353"/>
      <c r="E13" s="353"/>
      <c r="F13" s="353"/>
      <c r="G13" s="353"/>
      <c r="H13" s="353"/>
      <c r="I13" s="353"/>
      <c r="J13" s="353"/>
      <c r="K13" s="353"/>
      <c r="L13" s="35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354" t="s">
        <v>165</v>
      </c>
      <c r="H15" s="354"/>
      <c r="I15" s="354"/>
      <c r="J15" s="354"/>
      <c r="K15" s="35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347" t="s">
        <v>166</v>
      </c>
      <c r="H16" s="347"/>
      <c r="I16" s="347"/>
      <c r="J16" s="347"/>
      <c r="K16" s="34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351"/>
      <c r="H17" s="352"/>
      <c r="I17" s="352"/>
      <c r="J17" s="352"/>
      <c r="K17" s="352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60"/>
      <c r="B18" s="360"/>
      <c r="C18" s="360"/>
      <c r="D18" s="360"/>
      <c r="E18" s="360"/>
      <c r="F18" s="360"/>
      <c r="G18" s="360"/>
      <c r="H18" s="360"/>
      <c r="I18" s="360"/>
      <c r="J18" s="360"/>
      <c r="K18" s="360"/>
      <c r="L18" s="360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77"/>
      <c r="D19" s="378"/>
      <c r="E19" s="378"/>
      <c r="F19" s="378"/>
      <c r="G19" s="378"/>
      <c r="H19" s="378"/>
      <c r="I19" s="378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72" t="s">
        <v>179</v>
      </c>
      <c r="D20" s="373"/>
      <c r="E20" s="373"/>
      <c r="F20" s="373"/>
      <c r="G20" s="373"/>
      <c r="H20" s="373"/>
      <c r="I20" s="373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72" t="s">
        <v>180</v>
      </c>
      <c r="D21" s="373"/>
      <c r="E21" s="373"/>
      <c r="F21" s="373"/>
      <c r="G21" s="373"/>
      <c r="H21" s="373"/>
      <c r="I21" s="373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72" t="s">
        <v>178</v>
      </c>
      <c r="D22" s="373"/>
      <c r="E22" s="373"/>
      <c r="F22" s="373"/>
      <c r="G22" s="373"/>
      <c r="H22" s="373"/>
      <c r="I22" s="373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348" t="s">
        <v>7</v>
      </c>
      <c r="H25" s="348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336" t="s">
        <v>2</v>
      </c>
      <c r="B27" s="337"/>
      <c r="C27" s="338"/>
      <c r="D27" s="338"/>
      <c r="E27" s="338"/>
      <c r="F27" s="338"/>
      <c r="G27" s="341" t="s">
        <v>3</v>
      </c>
      <c r="H27" s="343" t="s">
        <v>143</v>
      </c>
      <c r="I27" s="345" t="s">
        <v>147</v>
      </c>
      <c r="J27" s="346"/>
      <c r="K27" s="370" t="s">
        <v>144</v>
      </c>
      <c r="L27" s="368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339"/>
      <c r="B28" s="340"/>
      <c r="C28" s="340"/>
      <c r="D28" s="340"/>
      <c r="E28" s="340"/>
      <c r="F28" s="340"/>
      <c r="G28" s="342"/>
      <c r="H28" s="344"/>
      <c r="I28" s="182" t="s">
        <v>142</v>
      </c>
      <c r="J28" s="183" t="s">
        <v>141</v>
      </c>
      <c r="K28" s="371"/>
      <c r="L28" s="369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361" t="s">
        <v>139</v>
      </c>
      <c r="B29" s="362"/>
      <c r="C29" s="362"/>
      <c r="D29" s="362"/>
      <c r="E29" s="362"/>
      <c r="F29" s="363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367">
        <v>1</v>
      </c>
      <c r="B54" s="358"/>
      <c r="C54" s="358"/>
      <c r="D54" s="358"/>
      <c r="E54" s="358"/>
      <c r="F54" s="359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6.4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64">
        <v>1</v>
      </c>
      <c r="B90" s="365"/>
      <c r="C90" s="365"/>
      <c r="D90" s="365"/>
      <c r="E90" s="365"/>
      <c r="F90" s="366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6.4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6.4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6.4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357">
        <v>1</v>
      </c>
      <c r="B131" s="358"/>
      <c r="C131" s="358"/>
      <c r="D131" s="358"/>
      <c r="E131" s="358"/>
      <c r="F131" s="359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6.4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6.4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6.4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367">
        <v>1</v>
      </c>
      <c r="B171" s="358"/>
      <c r="C171" s="358"/>
      <c r="D171" s="358"/>
      <c r="E171" s="358"/>
      <c r="F171" s="359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357">
        <v>1</v>
      </c>
      <c r="B208" s="358"/>
      <c r="C208" s="358"/>
      <c r="D208" s="358"/>
      <c r="E208" s="358"/>
      <c r="F208" s="359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6.4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357">
        <v>1</v>
      </c>
      <c r="B247" s="358"/>
      <c r="C247" s="358"/>
      <c r="D247" s="358"/>
      <c r="E247" s="358"/>
      <c r="F247" s="359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357">
        <v>1</v>
      </c>
      <c r="B288" s="358"/>
      <c r="C288" s="358"/>
      <c r="D288" s="358"/>
      <c r="E288" s="358"/>
      <c r="F288" s="359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357">
        <v>1</v>
      </c>
      <c r="B330" s="358"/>
      <c r="C330" s="358"/>
      <c r="D330" s="358"/>
      <c r="E330" s="358"/>
      <c r="F330" s="359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600000000000001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374" t="s">
        <v>133</v>
      </c>
      <c r="L348" s="374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6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600000000000001">
      <c r="A351" s="160"/>
      <c r="B351" s="5"/>
      <c r="C351" s="5"/>
      <c r="D351" s="375" t="s">
        <v>175</v>
      </c>
      <c r="E351" s="376"/>
      <c r="F351" s="376"/>
      <c r="G351" s="376"/>
      <c r="H351" s="241"/>
      <c r="I351" s="186" t="s">
        <v>132</v>
      </c>
      <c r="J351" s="5"/>
      <c r="K351" s="374" t="s">
        <v>133</v>
      </c>
      <c r="L351" s="374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DF4717B8-E960-4300-AF40-4AC5F93B40E3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D669FC1B-AE0B-4417-8D6F-8460D68D5677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9B727EDB-49B4-42DC-BF97-3A35178E0BFD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</customSheetViews>
  <mergeCells count="35">
    <mergeCell ref="J1:L5"/>
    <mergeCell ref="G6:K6"/>
    <mergeCell ref="A7:L7"/>
    <mergeCell ref="G8:K8"/>
    <mergeCell ref="G15:K15"/>
    <mergeCell ref="G17:K17"/>
    <mergeCell ref="A18:L18"/>
    <mergeCell ref="A9:L9"/>
    <mergeCell ref="G10:K10"/>
    <mergeCell ref="G11:K11"/>
    <mergeCell ref="B13:L13"/>
    <mergeCell ref="G16:K16"/>
    <mergeCell ref="A131:F131"/>
    <mergeCell ref="C22:I22"/>
    <mergeCell ref="G25:H25"/>
    <mergeCell ref="A27:F28"/>
    <mergeCell ref="G27:G28"/>
    <mergeCell ref="H27:H28"/>
    <mergeCell ref="I27:J27"/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6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J828"/>
  <sheetViews>
    <sheetView showZeros="0" topLeftCell="A17" zoomScaleNormal="100" zoomScaleSheetLayoutView="120" workbookViewId="0">
      <selection activeCell="S9" sqref="S9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16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169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49"/>
      <c r="H6" s="350"/>
      <c r="I6" s="350"/>
      <c r="J6" s="350"/>
      <c r="K6" s="350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34" t="s">
        <v>173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9"/>
      <c r="B8" s="180"/>
      <c r="C8" s="180"/>
      <c r="D8" s="180"/>
      <c r="E8" s="180"/>
      <c r="F8" s="180"/>
      <c r="G8" s="355" t="s">
        <v>161</v>
      </c>
      <c r="H8" s="355"/>
      <c r="I8" s="355"/>
      <c r="J8" s="355"/>
      <c r="K8" s="355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3" t="s">
        <v>163</v>
      </c>
      <c r="B9" s="353"/>
      <c r="C9" s="353"/>
      <c r="D9" s="353"/>
      <c r="E9" s="353"/>
      <c r="F9" s="353"/>
      <c r="G9" s="353"/>
      <c r="H9" s="353"/>
      <c r="I9" s="353"/>
      <c r="J9" s="353"/>
      <c r="K9" s="353"/>
      <c r="L9" s="353"/>
      <c r="M9" s="7"/>
      <c r="N9" s="3"/>
      <c r="O9" s="3"/>
      <c r="P9" s="3" t="s">
        <v>154</v>
      </c>
      <c r="Q9" s="3"/>
      <c r="R9" s="3"/>
      <c r="S9" s="3">
        <v>0</v>
      </c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54" t="s">
        <v>164</v>
      </c>
      <c r="H10" s="354"/>
      <c r="I10" s="354"/>
      <c r="J10" s="354"/>
      <c r="K10" s="354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6" t="s">
        <v>162</v>
      </c>
      <c r="H11" s="356"/>
      <c r="I11" s="356"/>
      <c r="J11" s="356"/>
      <c r="K11" s="35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353" t="s">
        <v>5</v>
      </c>
      <c r="C13" s="353"/>
      <c r="D13" s="353"/>
      <c r="E13" s="353"/>
      <c r="F13" s="353"/>
      <c r="G13" s="353"/>
      <c r="H13" s="353"/>
      <c r="I13" s="353"/>
      <c r="J13" s="353"/>
      <c r="K13" s="353"/>
      <c r="L13" s="35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4" t="s">
        <v>165</v>
      </c>
      <c r="H15" s="354"/>
      <c r="I15" s="354"/>
      <c r="J15" s="354"/>
      <c r="K15" s="354"/>
      <c r="M15" s="3"/>
      <c r="N15" s="3"/>
      <c r="O15" s="3"/>
      <c r="P15" s="3"/>
    </row>
    <row r="16" spans="1:36" ht="11.25" customHeight="1">
      <c r="G16" s="347" t="s">
        <v>166</v>
      </c>
      <c r="H16" s="347"/>
      <c r="I16" s="347"/>
      <c r="J16" s="347"/>
      <c r="K16" s="347"/>
      <c r="M16" s="3"/>
      <c r="N16" s="3"/>
      <c r="O16" s="3"/>
      <c r="P16" s="3"/>
    </row>
    <row r="17" spans="1:17">
      <c r="A17" s="5"/>
      <c r="B17" s="169"/>
      <c r="C17" s="169"/>
      <c r="D17" s="169"/>
      <c r="E17" s="373"/>
      <c r="F17" s="373"/>
      <c r="G17" s="373"/>
      <c r="H17" s="373"/>
      <c r="I17" s="373"/>
      <c r="J17" s="373"/>
      <c r="K17" s="373"/>
      <c r="L17" s="169"/>
      <c r="M17" s="3"/>
      <c r="N17" s="3"/>
      <c r="O17" s="3"/>
      <c r="P17" s="3"/>
    </row>
    <row r="18" spans="1:17" ht="12" customHeight="1">
      <c r="A18" s="360" t="s">
        <v>177</v>
      </c>
      <c r="B18" s="360"/>
      <c r="C18" s="360"/>
      <c r="D18" s="360"/>
      <c r="E18" s="360"/>
      <c r="F18" s="360"/>
      <c r="G18" s="360"/>
      <c r="H18" s="360"/>
      <c r="I18" s="360"/>
      <c r="J18" s="360"/>
      <c r="K18" s="360"/>
      <c r="L18" s="360"/>
      <c r="M18" s="104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</row>
    <row r="22" spans="1:17" ht="12.75" customHeight="1">
      <c r="A22" s="3"/>
      <c r="B22" s="3"/>
      <c r="C22" s="377"/>
      <c r="D22" s="379"/>
      <c r="E22" s="379"/>
      <c r="F22" s="379"/>
      <c r="G22" s="379"/>
      <c r="H22" s="379"/>
      <c r="I22" s="379"/>
      <c r="J22" s="4"/>
      <c r="K22" s="177" t="s">
        <v>1</v>
      </c>
      <c r="L22" s="16"/>
      <c r="M22" s="104"/>
      <c r="N22" s="3"/>
      <c r="O22" s="3"/>
      <c r="P22" s="3"/>
    </row>
    <row r="23" spans="1:17" ht="12" customHeight="1">
      <c r="A23" s="3"/>
      <c r="B23" s="3"/>
      <c r="C23" s="5"/>
      <c r="D23" s="4"/>
      <c r="E23" s="4"/>
      <c r="F23" s="4"/>
      <c r="G23" s="244"/>
      <c r="H23" s="232"/>
      <c r="I23" s="4"/>
      <c r="J23" s="178" t="s">
        <v>6</v>
      </c>
      <c r="K23" s="230"/>
      <c r="L23" s="15"/>
      <c r="M23" s="104"/>
      <c r="N23" s="3"/>
      <c r="O23" s="3"/>
      <c r="P23" s="3"/>
    </row>
    <row r="24" spans="1:1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</row>
    <row r="25" spans="1:17" ht="13.5" customHeight="1">
      <c r="A25" s="3"/>
      <c r="B25" s="3"/>
      <c r="C25" s="5"/>
      <c r="D25" s="4"/>
      <c r="E25" s="4"/>
      <c r="F25" s="4"/>
      <c r="G25" s="348" t="s">
        <v>7</v>
      </c>
      <c r="H25" s="348"/>
      <c r="I25" s="233"/>
      <c r="J25" s="235"/>
      <c r="K25" s="15"/>
      <c r="L25" s="15"/>
      <c r="M25" s="104"/>
      <c r="N25" s="3"/>
      <c r="O25" s="3"/>
      <c r="P25" s="3"/>
    </row>
    <row r="26" spans="1:1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4" customHeight="1">
      <c r="A27" s="336" t="s">
        <v>2</v>
      </c>
      <c r="B27" s="337"/>
      <c r="C27" s="338"/>
      <c r="D27" s="338"/>
      <c r="E27" s="338"/>
      <c r="F27" s="338"/>
      <c r="G27" s="341" t="s">
        <v>3</v>
      </c>
      <c r="H27" s="343" t="s">
        <v>143</v>
      </c>
      <c r="I27" s="345" t="s">
        <v>147</v>
      </c>
      <c r="J27" s="346"/>
      <c r="K27" s="370" t="s">
        <v>144</v>
      </c>
      <c r="L27" s="368" t="s">
        <v>168</v>
      </c>
      <c r="M27" s="105"/>
      <c r="N27" s="3"/>
      <c r="O27" s="3"/>
      <c r="P27" s="3"/>
    </row>
    <row r="28" spans="1:17" ht="46.5" customHeight="1">
      <c r="A28" s="339"/>
      <c r="B28" s="340"/>
      <c r="C28" s="340"/>
      <c r="D28" s="340"/>
      <c r="E28" s="340"/>
      <c r="F28" s="340"/>
      <c r="G28" s="342"/>
      <c r="H28" s="344"/>
      <c r="I28" s="182" t="s">
        <v>142</v>
      </c>
      <c r="J28" s="183" t="s">
        <v>141</v>
      </c>
      <c r="K28" s="371"/>
      <c r="L28" s="369"/>
      <c r="M28" s="3"/>
      <c r="N28" s="3"/>
      <c r="O28" s="3"/>
      <c r="P28" s="3"/>
      <c r="Q28" s="3"/>
    </row>
    <row r="29" spans="1:17" ht="11.25" customHeight="1">
      <c r="A29" s="361" t="s">
        <v>139</v>
      </c>
      <c r="B29" s="362"/>
      <c r="C29" s="362"/>
      <c r="D29" s="362"/>
      <c r="E29" s="362"/>
      <c r="F29" s="363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0</v>
      </c>
      <c r="J30" s="110">
        <f>SUM(J31+J41+J62+J83+J91+J107+J130+J146+J155)</f>
        <v>0</v>
      </c>
      <c r="K30" s="111">
        <f>SUM(K31+K41+K62+K83+K91+K107+K130+K146+K155)</f>
        <v>0</v>
      </c>
      <c r="L30" s="110">
        <f>SUM(L31+L41+L62+L83+L91+L107+L130+L146+L155)</f>
        <v>0</v>
      </c>
      <c r="M30" s="96"/>
      <c r="N30" s="96"/>
      <c r="O30" s="96"/>
      <c r="P30" s="96"/>
      <c r="Q30" s="96"/>
    </row>
    <row r="31" spans="1:1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 ht="15.6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 ht="16.2" customHeight="1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0</v>
      </c>
      <c r="J44" s="150">
        <f>SUM(J45:J61)-J53</f>
        <v>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 ht="16.8" customHeight="1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 ht="18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 ht="18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 ht="18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 ht="18.75" customHeight="1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42" customHeight="1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 ht="11.25" customHeight="1">
      <c r="A53" s="367">
        <v>1</v>
      </c>
      <c r="B53" s="358"/>
      <c r="C53" s="358"/>
      <c r="D53" s="358"/>
      <c r="E53" s="358"/>
      <c r="F53" s="359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5.7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7.75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26.2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4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4.2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3.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3.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30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27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9.25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7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27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27.7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5.7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7.2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7.399999999999999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7.5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8.5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1.5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0.399999999999999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9.8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8.600000000000001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8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 ht="12.75" customHeight="1">
      <c r="A88" s="364">
        <v>1</v>
      </c>
      <c r="B88" s="365"/>
      <c r="C88" s="365"/>
      <c r="D88" s="365"/>
      <c r="E88" s="365"/>
      <c r="F88" s="366"/>
      <c r="G88" s="213">
        <v>2</v>
      </c>
      <c r="H88" s="214">
        <v>3</v>
      </c>
      <c r="I88" s="215">
        <v>4</v>
      </c>
      <c r="J88" s="216">
        <v>5</v>
      </c>
      <c r="K88" s="216">
        <v>6</v>
      </c>
      <c r="L88" s="217">
        <v>7</v>
      </c>
      <c r="M88" s="3"/>
      <c r="N88" s="3"/>
      <c r="O88" s="3"/>
      <c r="P88" s="3"/>
      <c r="Q88" s="3"/>
    </row>
    <row r="89" spans="1:17" ht="13.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2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5.7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4.2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6.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4.2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4.2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4.2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4.2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6.25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6.4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6.25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7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6.4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7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7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7.75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7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6.4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5.5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7.75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 ht="12" customHeight="1">
      <c r="A129" s="357">
        <v>1</v>
      </c>
      <c r="B129" s="358"/>
      <c r="C129" s="358"/>
      <c r="D129" s="358"/>
      <c r="E129" s="358"/>
      <c r="F129" s="359"/>
      <c r="G129" s="218">
        <v>2</v>
      </c>
      <c r="H129" s="218">
        <v>3</v>
      </c>
      <c r="I129" s="217">
        <v>4</v>
      </c>
      <c r="J129" s="216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 ht="14.25" customHeight="1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129">
        <f>SUM(K131+K136+K141)</f>
        <v>0</v>
      </c>
      <c r="L130" s="127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 ht="14.25" customHeight="1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 ht="15.75" customHeight="1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 ht="14.25" customHeight="1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 ht="14.25" customHeight="1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 ht="12" customHeight="1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 ht="15" customHeight="1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 ht="16.5" customHeight="1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 ht="15" customHeight="1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 ht="12.75" customHeight="1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 ht="13.5" customHeight="1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 ht="13.5" customHeight="1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 ht="14.25" customHeight="1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 ht="13.5" customHeight="1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75" customHeight="1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" customHeight="1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 ht="14.25" customHeight="1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 ht="15.75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 ht="15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41.25" customHeight="1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5.7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8.600000000000001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6.2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8.5" customHeight="1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5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24.7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6.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24.7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 ht="12" customHeight="1">
      <c r="A169" s="367">
        <v>1</v>
      </c>
      <c r="B169" s="358"/>
      <c r="C169" s="358"/>
      <c r="D169" s="358"/>
      <c r="E169" s="358"/>
      <c r="F169" s="359"/>
      <c r="G169" s="207">
        <v>2</v>
      </c>
      <c r="H169" s="207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9.25" customHeight="1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 ht="18" customHeight="1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8.5" customHeight="1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34.5" customHeight="1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30.75" customHeight="1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4.2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4.2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5.7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6.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6.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5.7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5.7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5.7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5.7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5.7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5.7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8.7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7.2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8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.7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6.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.7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8.25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7.399999999999999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21.6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7.2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8.7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 ht="12" customHeight="1">
      <c r="A207" s="357">
        <v>1</v>
      </c>
      <c r="B207" s="358"/>
      <c r="C207" s="358"/>
      <c r="D207" s="358"/>
      <c r="E207" s="358"/>
      <c r="F207" s="359"/>
      <c r="G207" s="216">
        <v>2</v>
      </c>
      <c r="H207" s="217">
        <v>3</v>
      </c>
      <c r="I207" s="209">
        <v>4</v>
      </c>
      <c r="J207" s="207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 ht="16.5" customHeight="1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 ht="14.25" customHeight="1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 ht="15.75" customHeight="1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 ht="15" customHeight="1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 ht="14.2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 ht="16.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6.2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6.8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7.399999999999999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8.600000000000001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6.8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9.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6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 ht="13.5" customHeight="1">
      <c r="A246" s="357">
        <v>1</v>
      </c>
      <c r="B246" s="358"/>
      <c r="C246" s="358"/>
      <c r="D246" s="358"/>
      <c r="E246" s="358"/>
      <c r="F246" s="359"/>
      <c r="G246" s="220">
        <v>2</v>
      </c>
      <c r="H246" s="217">
        <v>3</v>
      </c>
      <c r="I246" s="215">
        <v>4</v>
      </c>
      <c r="J246" s="216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9.25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30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21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7.2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28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 ht="18" customHeight="1">
      <c r="A286" s="357">
        <v>1</v>
      </c>
      <c r="B286" s="358"/>
      <c r="C286" s="358"/>
      <c r="D286" s="358"/>
      <c r="E286" s="358"/>
      <c r="F286" s="359"/>
      <c r="G286" s="216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30" customHeight="1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3.5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 ht="14.2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 ht="15" customHeight="1">
      <c r="A327" s="357">
        <v>1</v>
      </c>
      <c r="B327" s="358"/>
      <c r="C327" s="358"/>
      <c r="D327" s="358"/>
      <c r="E327" s="358"/>
      <c r="F327" s="359"/>
      <c r="G327" s="216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 ht="15" customHeight="1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0</v>
      </c>
      <c r="J344" s="141">
        <f>SUM(J30+J172)</f>
        <v>0</v>
      </c>
      <c r="K344" s="141">
        <f>SUM(K30+K172)</f>
        <v>0</v>
      </c>
      <c r="L344" s="142">
        <f>SUM(L30+L172)</f>
        <v>0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374" t="s">
        <v>133</v>
      </c>
      <c r="L348" s="374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15.6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</row>
    <row r="351" spans="1:17" ht="18.600000000000001">
      <c r="A351" s="160"/>
      <c r="B351" s="5"/>
      <c r="C351" s="5"/>
      <c r="D351" s="375" t="s">
        <v>175</v>
      </c>
      <c r="E351" s="376"/>
      <c r="F351" s="376"/>
      <c r="G351" s="376"/>
      <c r="H351" s="241"/>
      <c r="I351" s="186" t="s">
        <v>132</v>
      </c>
      <c r="J351" s="5"/>
      <c r="K351" s="374" t="s">
        <v>133</v>
      </c>
      <c r="L351" s="374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G347:L347" name="Range74"/>
    <protectedRange sqref="A23:I24" name="Range72"/>
    <protectedRange sqref="J163:L164 J169:L169 I170:I171 I168:L168 J171:L171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</protectedRanges>
  <customSheetViews>
    <customSheetView guid="{DF4717B8-E960-4300-AF40-4AC5F93B40E3}" showPageBreaks="1" zeroValues="0" hiddenColumns="1" showRuler="0">
      <selection activeCell="Q182" sqref="Q182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D669FC1B-AE0B-4417-8D6F-8460D68D5677}" zeroValues="0" hiddenColumns="1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7A1E72B-DFC1-4C5D-ABA7-C1A26EB31789}" showPageBreaks="1" zeroValues="0" hiddenColumns="1">
      <selection activeCell="U39" sqref="U39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9B727EDB-49B4-42DC-BF97-3A35178E0BFD}" zeroValues="0" hiddenColumns="1" showRuler="0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05B54777-5D6F-4067-9B5E-F0A938B54982}" showPageBreaks="1" zeroValues="0" hiddenColumns="1" topLeftCell="A289">
      <selection activeCell="A215" sqref="A215:G215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</customSheetViews>
  <mergeCells count="31">
    <mergeCell ref="A129:F129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A18:L18"/>
    <mergeCell ref="G11:K11"/>
    <mergeCell ref="G15:K15"/>
    <mergeCell ref="G10:K10"/>
    <mergeCell ref="B13:L13"/>
    <mergeCell ref="A29:F29"/>
    <mergeCell ref="A53:F53"/>
    <mergeCell ref="A88:F88"/>
    <mergeCell ref="H27:H28"/>
    <mergeCell ref="G16:K16"/>
    <mergeCell ref="C22:I22"/>
    <mergeCell ref="G25:H25"/>
    <mergeCell ref="A27:F28"/>
    <mergeCell ref="D351:G351"/>
    <mergeCell ref="A286:F286"/>
    <mergeCell ref="K351:L351"/>
    <mergeCell ref="A169:F169"/>
    <mergeCell ref="A207:F207"/>
    <mergeCell ref="A246:F246"/>
    <mergeCell ref="K348:L348"/>
    <mergeCell ref="A327:F327"/>
  </mergeCells>
  <phoneticPr fontId="10" type="noConversion"/>
  <pageMargins left="0.55118110236220474" right="0.11811023622047245" top="0.47244094488188981" bottom="0.59055118110236227" header="0.23622047244094491" footer="0.15748031496062992"/>
  <pageSetup paperSize="9" firstPageNumber="0" orientation="portrait" r:id="rId6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J828"/>
  <sheetViews>
    <sheetView topLeftCell="A332" workbookViewId="0">
      <selection activeCell="S200" sqref="S200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5.33203125" style="1" customWidth="1"/>
    <col min="8" max="8" width="4.6640625" style="1" customWidth="1"/>
    <col min="9" max="9" width="10.109375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80" t="s">
        <v>191</v>
      </c>
      <c r="H6" s="381"/>
      <c r="I6" s="381"/>
      <c r="J6" s="381"/>
      <c r="K6" s="381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34" t="s">
        <v>173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55" t="s">
        <v>161</v>
      </c>
      <c r="H8" s="355"/>
      <c r="I8" s="355"/>
      <c r="J8" s="355"/>
      <c r="K8" s="355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3" t="s">
        <v>231</v>
      </c>
      <c r="B9" s="353"/>
      <c r="C9" s="353"/>
      <c r="D9" s="353"/>
      <c r="E9" s="353"/>
      <c r="F9" s="353"/>
      <c r="G9" s="353"/>
      <c r="H9" s="353"/>
      <c r="I9" s="353"/>
      <c r="J9" s="353"/>
      <c r="K9" s="353"/>
      <c r="L9" s="353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54" t="s">
        <v>230</v>
      </c>
      <c r="H10" s="354"/>
      <c r="I10" s="354"/>
      <c r="J10" s="354"/>
      <c r="K10" s="354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6" t="s">
        <v>162</v>
      </c>
      <c r="H11" s="356"/>
      <c r="I11" s="356"/>
      <c r="J11" s="356"/>
      <c r="K11" s="35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6.2" customHeight="1">
      <c r="B13" s="353" t="s">
        <v>5</v>
      </c>
      <c r="C13" s="353"/>
      <c r="D13" s="353"/>
      <c r="E13" s="353"/>
      <c r="F13" s="353"/>
      <c r="G13" s="353"/>
      <c r="H13" s="353"/>
      <c r="I13" s="353"/>
      <c r="J13" s="353"/>
      <c r="K13" s="353"/>
      <c r="L13" s="35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4" t="s">
        <v>232</v>
      </c>
      <c r="H15" s="354"/>
      <c r="I15" s="354"/>
      <c r="J15" s="354"/>
      <c r="K15" s="354"/>
      <c r="M15" s="3"/>
      <c r="N15" s="3"/>
      <c r="O15" s="3"/>
      <c r="P15" s="3"/>
    </row>
    <row r="16" spans="1:36" ht="11.25" customHeight="1">
      <c r="G16" s="347" t="s">
        <v>192</v>
      </c>
      <c r="H16" s="347"/>
      <c r="I16" s="347"/>
      <c r="J16" s="347"/>
      <c r="K16" s="347"/>
      <c r="M16" s="3"/>
      <c r="N16" s="3"/>
      <c r="O16" s="3"/>
      <c r="P16" s="3"/>
    </row>
    <row r="17" spans="1:17">
      <c r="A17" s="253"/>
      <c r="B17" s="255"/>
      <c r="C17" s="255"/>
      <c r="D17" s="255"/>
      <c r="E17" s="382" t="s">
        <v>193</v>
      </c>
      <c r="F17" s="382"/>
      <c r="G17" s="382"/>
      <c r="H17" s="382"/>
      <c r="I17" s="382"/>
      <c r="J17" s="382"/>
      <c r="K17" s="382"/>
      <c r="L17" s="255"/>
      <c r="M17" s="3"/>
      <c r="N17" s="3"/>
      <c r="O17" s="3"/>
      <c r="P17" s="3"/>
    </row>
    <row r="18" spans="1:17" ht="13.8">
      <c r="A18" s="360" t="s">
        <v>177</v>
      </c>
      <c r="B18" s="360"/>
      <c r="C18" s="360"/>
      <c r="D18" s="360"/>
      <c r="E18" s="360"/>
      <c r="F18" s="360"/>
      <c r="G18" s="360"/>
      <c r="H18" s="360"/>
      <c r="I18" s="360"/>
      <c r="J18" s="360"/>
      <c r="K18" s="360"/>
      <c r="L18" s="360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261" t="s">
        <v>196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7">
        <v>188712831</v>
      </c>
      <c r="M21" s="104"/>
      <c r="N21" s="3"/>
      <c r="O21" s="3"/>
      <c r="P21" s="3"/>
    </row>
    <row r="22" spans="1:17" ht="13.8">
      <c r="A22" s="3"/>
      <c r="B22" s="3"/>
      <c r="C22" s="377"/>
      <c r="D22" s="379"/>
      <c r="E22" s="379"/>
      <c r="F22" s="379"/>
      <c r="G22" s="379"/>
      <c r="H22" s="379"/>
      <c r="I22" s="379"/>
      <c r="J22" s="4"/>
      <c r="K22" s="177" t="s">
        <v>1</v>
      </c>
      <c r="L22" s="25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15">
        <v>20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48" t="s">
        <v>7</v>
      </c>
      <c r="H25" s="348"/>
      <c r="I25" s="260">
        <v>10</v>
      </c>
      <c r="J25" s="258" t="s">
        <v>194</v>
      </c>
      <c r="K25" s="259" t="s">
        <v>195</v>
      </c>
      <c r="L25" s="259" t="s">
        <v>195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1.6" customHeight="1">
      <c r="A27" s="336" t="s">
        <v>2</v>
      </c>
      <c r="B27" s="337"/>
      <c r="C27" s="338"/>
      <c r="D27" s="338"/>
      <c r="E27" s="338"/>
      <c r="F27" s="338"/>
      <c r="G27" s="341" t="s">
        <v>3</v>
      </c>
      <c r="H27" s="343" t="s">
        <v>143</v>
      </c>
      <c r="I27" s="345" t="s">
        <v>147</v>
      </c>
      <c r="J27" s="346"/>
      <c r="K27" s="370" t="s">
        <v>144</v>
      </c>
      <c r="L27" s="368" t="s">
        <v>168</v>
      </c>
      <c r="M27" s="105"/>
      <c r="N27" s="3"/>
      <c r="O27" s="3"/>
      <c r="P27" s="3"/>
    </row>
    <row r="28" spans="1:17" ht="22.8">
      <c r="A28" s="339"/>
      <c r="B28" s="340"/>
      <c r="C28" s="340"/>
      <c r="D28" s="340"/>
      <c r="E28" s="340"/>
      <c r="F28" s="340"/>
      <c r="G28" s="342"/>
      <c r="H28" s="344"/>
      <c r="I28" s="182" t="s">
        <v>142</v>
      </c>
      <c r="J28" s="183" t="s">
        <v>141</v>
      </c>
      <c r="K28" s="371"/>
      <c r="L28" s="369"/>
      <c r="M28" s="3"/>
      <c r="N28" s="3"/>
      <c r="O28" s="3"/>
      <c r="P28" s="3"/>
      <c r="Q28" s="3"/>
    </row>
    <row r="29" spans="1:17">
      <c r="A29" s="361" t="s">
        <v>139</v>
      </c>
      <c r="B29" s="362"/>
      <c r="C29" s="362"/>
      <c r="D29" s="362"/>
      <c r="E29" s="362"/>
      <c r="F29" s="363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158500</v>
      </c>
      <c r="J30" s="110">
        <f>SUM(J31+J41+J62+J83+J91+J107+J130+J146+J155)</f>
        <v>46600</v>
      </c>
      <c r="K30" s="273">
        <f>SUM(K31+K41+K62+K83+K91+K107+K130+K146+K155)</f>
        <v>35578.21</v>
      </c>
      <c r="L30" s="274">
        <f>SUM(L31+L41+L62+L83+L91+L107+L130+L146+L155)</f>
        <v>34761.759999999995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158500</v>
      </c>
      <c r="J41" s="283">
        <f t="shared" si="2"/>
        <v>46600</v>
      </c>
      <c r="K41" s="279">
        <f t="shared" si="2"/>
        <v>35578.21</v>
      </c>
      <c r="L41" s="279">
        <f t="shared" si="2"/>
        <v>34761.759999999995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158500</v>
      </c>
      <c r="J42" s="277">
        <f t="shared" si="2"/>
        <v>46600</v>
      </c>
      <c r="K42" s="278">
        <f t="shared" si="2"/>
        <v>35578.21</v>
      </c>
      <c r="L42" s="277">
        <f t="shared" si="2"/>
        <v>34761.759999999995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158500</v>
      </c>
      <c r="J43" s="277">
        <f t="shared" si="2"/>
        <v>46600</v>
      </c>
      <c r="K43" s="280">
        <f t="shared" si="2"/>
        <v>35578.21</v>
      </c>
      <c r="L43" s="280">
        <f t="shared" si="2"/>
        <v>34761.759999999995</v>
      </c>
      <c r="M43" s="3"/>
      <c r="N43" s="3"/>
      <c r="O43" s="3"/>
      <c r="P43" s="3"/>
      <c r="Q43" s="3"/>
    </row>
    <row r="44" spans="1:17" ht="16.8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98">
        <f>SUM(I45:I61)-I53</f>
        <v>158500</v>
      </c>
      <c r="J44" s="281">
        <f>SUM(J45:J61)-J53</f>
        <v>46600</v>
      </c>
      <c r="K44" s="281">
        <f>SUM(K45:K61)-K53</f>
        <v>35578.21</v>
      </c>
      <c r="L44" s="282">
        <f>SUM(L45:L61)-L53</f>
        <v>34761.759999999995</v>
      </c>
      <c r="M44" s="3"/>
      <c r="N44" s="3"/>
      <c r="O44" s="3"/>
      <c r="P44" s="3"/>
      <c r="Q44" s="3"/>
    </row>
    <row r="45" spans="1:17" ht="15.6" customHeight="1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269">
        <v>1500</v>
      </c>
      <c r="J46" s="269">
        <v>200</v>
      </c>
      <c r="K46" s="269">
        <v>14.48</v>
      </c>
      <c r="L46" s="269">
        <v>0</v>
      </c>
      <c r="M46" s="3"/>
      <c r="N46" s="3"/>
      <c r="O46" s="3"/>
      <c r="P46" s="3"/>
      <c r="Q46" s="3"/>
    </row>
    <row r="47" spans="1:17" ht="16.2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269">
        <v>10000</v>
      </c>
      <c r="J47" s="269">
        <v>2500</v>
      </c>
      <c r="K47" s="269">
        <v>1439.42</v>
      </c>
      <c r="L47" s="269">
        <v>1439.42</v>
      </c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269">
        <v>7400</v>
      </c>
      <c r="J48" s="269">
        <v>1900</v>
      </c>
      <c r="K48" s="269">
        <v>1796.22</v>
      </c>
      <c r="L48" s="269">
        <v>1771.22</v>
      </c>
      <c r="M48" s="3"/>
      <c r="N48" s="3"/>
      <c r="O48" s="3"/>
      <c r="P48" s="3"/>
      <c r="Q48" s="3"/>
    </row>
    <row r="49" spans="1:17" ht="1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269"/>
      <c r="J49" s="269"/>
      <c r="K49" s="269"/>
      <c r="L49" s="269"/>
      <c r="M49" s="3"/>
      <c r="N49" s="3"/>
      <c r="O49" s="3"/>
      <c r="P49" s="3"/>
      <c r="Q49" s="3"/>
    </row>
    <row r="50" spans="1:17" ht="16.8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269"/>
      <c r="J50" s="269"/>
      <c r="K50" s="269"/>
      <c r="L50" s="269"/>
      <c r="M50" s="3"/>
      <c r="N50" s="3"/>
      <c r="O50" s="3"/>
      <c r="P50" s="3"/>
      <c r="Q50" s="3"/>
    </row>
    <row r="51" spans="1:17" ht="18.600000000000001" customHeight="1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269">
        <v>19600</v>
      </c>
      <c r="J51" s="269">
        <v>5100</v>
      </c>
      <c r="K51" s="269">
        <v>5092.78</v>
      </c>
      <c r="L51" s="269">
        <v>4777.2700000000004</v>
      </c>
      <c r="M51" s="3"/>
      <c r="N51" s="3"/>
      <c r="O51" s="3"/>
      <c r="P51" s="3"/>
      <c r="Q51" s="3"/>
    </row>
    <row r="52" spans="1:17" ht="26.4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67">
        <v>1</v>
      </c>
      <c r="B53" s="358"/>
      <c r="C53" s="358"/>
      <c r="D53" s="358"/>
      <c r="E53" s="358"/>
      <c r="F53" s="359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31.8" customHeight="1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34.200000000000003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270">
        <v>14100</v>
      </c>
      <c r="J56" s="269">
        <v>1000</v>
      </c>
      <c r="K56" s="269">
        <v>560.91</v>
      </c>
      <c r="L56" s="269">
        <v>99.45</v>
      </c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270"/>
      <c r="J57" s="269"/>
      <c r="K57" s="269"/>
      <c r="L57" s="269"/>
      <c r="M57" s="3"/>
      <c r="N57" s="3"/>
      <c r="O57" s="3"/>
      <c r="P57" s="3"/>
      <c r="Q57" s="3"/>
    </row>
    <row r="58" spans="1:17" ht="26.4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270"/>
      <c r="J58" s="270"/>
      <c r="K58" s="270"/>
      <c r="L58" s="270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270"/>
      <c r="J59" s="270"/>
      <c r="K59" s="270"/>
      <c r="L59" s="270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270">
        <v>50900</v>
      </c>
      <c r="J60" s="269">
        <v>15900</v>
      </c>
      <c r="K60" s="269">
        <v>11488.85</v>
      </c>
      <c r="L60" s="269">
        <v>11488.85</v>
      </c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55000</v>
      </c>
      <c r="J61" s="270">
        <v>20000</v>
      </c>
      <c r="K61" s="269">
        <v>15185.55</v>
      </c>
      <c r="L61" s="269">
        <v>15185.55</v>
      </c>
      <c r="M61" s="3"/>
      <c r="N61" s="3"/>
      <c r="O61" s="3"/>
      <c r="P61" s="3"/>
      <c r="Q61" s="3"/>
    </row>
    <row r="62" spans="1:17" ht="1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3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6.4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2.4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5.2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8.600000000000001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64">
        <v>1</v>
      </c>
      <c r="B88" s="365"/>
      <c r="C88" s="365"/>
      <c r="D88" s="365"/>
      <c r="E88" s="365"/>
      <c r="F88" s="366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1.4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6.4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.6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6.4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6.4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.6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5.2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5.8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7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6.4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.6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5.2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.6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57">
        <v>1</v>
      </c>
      <c r="B129" s="358"/>
      <c r="C129" s="358"/>
      <c r="D129" s="358"/>
      <c r="E129" s="358"/>
      <c r="F129" s="359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 ht="15" customHeight="1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129">
        <f>SUM(K131+K136+K141)</f>
        <v>0</v>
      </c>
      <c r="L130" s="127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 ht="16.2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 ht="15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6.2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5.6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6.2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5.6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5.6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67">
        <v>1</v>
      </c>
      <c r="B169" s="358"/>
      <c r="C169" s="358"/>
      <c r="D169" s="358"/>
      <c r="E169" s="358"/>
      <c r="F169" s="359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274">
        <f>SUM(I173+I226+I287)</f>
        <v>11500</v>
      </c>
      <c r="J172" s="306">
        <f>SUM(J173+J226+J287)</f>
        <v>0</v>
      </c>
      <c r="K172" s="273">
        <f>SUM(K173+K226+K287)</f>
        <v>0</v>
      </c>
      <c r="L172" s="274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278">
        <f>SUM(I174+I196+I204+I216+I220)</f>
        <v>11500</v>
      </c>
      <c r="J173" s="299">
        <f>SUM(J174+J196+J204+J216+J220)</f>
        <v>0</v>
      </c>
      <c r="K173" s="299">
        <f>SUM(K174+K196+K204+K216+K220)</f>
        <v>0</v>
      </c>
      <c r="L173" s="299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299">
        <f>SUM(I175+I178+I183+I188+I193)</f>
        <v>3500</v>
      </c>
      <c r="J174" s="286">
        <f>SUM(J175+J178+J183+J188+J193)</f>
        <v>0</v>
      </c>
      <c r="K174" s="277">
        <f>SUM(K175+K178+K183+K188+K193)</f>
        <v>0</v>
      </c>
      <c r="L174" s="278">
        <f>SUM(L175+L178+L183+L188+L193)</f>
        <v>0</v>
      </c>
      <c r="M174" s="3"/>
      <c r="N174" s="3"/>
      <c r="O174" s="3"/>
      <c r="P174" s="3"/>
      <c r="Q174" s="3"/>
    </row>
    <row r="175" spans="1:17" ht="16.0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6.0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6.0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6.0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6.0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6.0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6.0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6.0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6.0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278">
        <f>I184</f>
        <v>3500</v>
      </c>
      <c r="J183" s="286">
        <f>J184</f>
        <v>0</v>
      </c>
      <c r="K183" s="277">
        <f>K184</f>
        <v>0</v>
      </c>
      <c r="L183" s="278">
        <f>L184</f>
        <v>0</v>
      </c>
      <c r="M183" s="3"/>
      <c r="N183" s="3"/>
      <c r="O183" s="3"/>
      <c r="P183" s="3"/>
      <c r="Q183" s="3"/>
    </row>
    <row r="184" spans="1:17" ht="16.0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278">
        <f>SUM(I185:I187)</f>
        <v>3500</v>
      </c>
      <c r="J184" s="278">
        <f>SUM(J185:J187)</f>
        <v>0</v>
      </c>
      <c r="K184" s="278">
        <f>SUM(K185:K187)</f>
        <v>0</v>
      </c>
      <c r="L184" s="278">
        <f>SUM(L185:L187)</f>
        <v>0</v>
      </c>
      <c r="M184" s="3"/>
      <c r="N184" s="3"/>
      <c r="O184" s="3"/>
      <c r="P184" s="3"/>
      <c r="Q184" s="3"/>
    </row>
    <row r="185" spans="1:17" ht="16.0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304"/>
      <c r="J185" s="270"/>
      <c r="K185" s="270"/>
      <c r="L185" s="303"/>
      <c r="M185" s="3"/>
      <c r="N185" s="3"/>
      <c r="O185" s="3"/>
      <c r="P185" s="3"/>
      <c r="Q185" s="3"/>
    </row>
    <row r="186" spans="1:17" ht="16.0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305">
        <v>3500</v>
      </c>
      <c r="J186" s="270"/>
      <c r="K186" s="270"/>
      <c r="L186" s="270"/>
      <c r="M186" s="3"/>
      <c r="N186" s="3"/>
      <c r="O186" s="3"/>
      <c r="P186" s="3"/>
      <c r="Q186" s="3"/>
    </row>
    <row r="187" spans="1:17" ht="16.0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6.0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0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0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6.0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6.0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6.0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6.0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0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6.0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278">
        <f t="shared" ref="I196:L197" si="20">I197</f>
        <v>8000</v>
      </c>
      <c r="J196" s="284">
        <f t="shared" si="20"/>
        <v>0</v>
      </c>
      <c r="K196" s="285">
        <f t="shared" si="20"/>
        <v>0</v>
      </c>
      <c r="L196" s="280">
        <f t="shared" si="20"/>
        <v>0</v>
      </c>
      <c r="M196" s="3"/>
      <c r="N196" s="3"/>
      <c r="O196" s="3"/>
      <c r="P196" s="3"/>
      <c r="Q196" s="3"/>
    </row>
    <row r="197" spans="1:17" ht="16.0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299">
        <f t="shared" si="20"/>
        <v>8000</v>
      </c>
      <c r="J197" s="286">
        <f t="shared" si="20"/>
        <v>0</v>
      </c>
      <c r="K197" s="277">
        <f t="shared" si="20"/>
        <v>0</v>
      </c>
      <c r="L197" s="278">
        <f t="shared" si="20"/>
        <v>0</v>
      </c>
      <c r="M197" s="3"/>
      <c r="N197" s="3"/>
      <c r="O197" s="3"/>
      <c r="P197" s="3"/>
      <c r="Q197" s="3"/>
    </row>
    <row r="198" spans="1:17" ht="16.0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278">
        <f>SUM(I199:I203)</f>
        <v>8000</v>
      </c>
      <c r="J198" s="300">
        <f>SUM(J199:J203)</f>
        <v>0</v>
      </c>
      <c r="K198" s="301">
        <f>SUM(K199:K203)</f>
        <v>0</v>
      </c>
      <c r="L198" s="299">
        <f>SUM(L199:L203)</f>
        <v>0</v>
      </c>
      <c r="M198" s="3"/>
      <c r="N198" s="3"/>
      <c r="O198" s="3"/>
      <c r="P198" s="3"/>
      <c r="Q198" s="3"/>
    </row>
    <row r="199" spans="1:17" ht="16.0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302"/>
      <c r="J199" s="270"/>
      <c r="K199" s="270"/>
      <c r="L199" s="303"/>
      <c r="M199" s="3"/>
      <c r="N199" s="3"/>
      <c r="O199" s="3"/>
      <c r="P199" s="3"/>
      <c r="Q199" s="3"/>
    </row>
    <row r="200" spans="1:17" ht="38.4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270">
        <v>8000</v>
      </c>
      <c r="J200" s="270"/>
      <c r="K200" s="270"/>
      <c r="L200" s="270"/>
      <c r="M200" s="3"/>
      <c r="N200" s="3"/>
      <c r="O200" s="3"/>
      <c r="P200" s="3"/>
      <c r="Q200" s="3"/>
    </row>
    <row r="201" spans="1:17" ht="13.8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6.0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6.0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6.0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6.0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6.0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57">
        <v>1</v>
      </c>
      <c r="B207" s="358"/>
      <c r="C207" s="358"/>
      <c r="D207" s="358"/>
      <c r="E207" s="358"/>
      <c r="F207" s="359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6.0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6.0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6.0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6.0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6.0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6.0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6.0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6.0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6.0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6.0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6.0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6.0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6.0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57">
        <v>1</v>
      </c>
      <c r="B246" s="358"/>
      <c r="C246" s="358"/>
      <c r="D246" s="358"/>
      <c r="E246" s="358"/>
      <c r="F246" s="359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 ht="15.6" customHeight="1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 ht="15.6" customHeight="1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 ht="16.2" customHeight="1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 ht="16.2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 ht="18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 ht="18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6.8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 ht="18" customHeight="1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 ht="17.399999999999999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19.2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2.8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16.8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16.8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8.600000000000001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9.2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20.399999999999999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9.2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9.2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7.399999999999999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7.399999999999999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57">
        <v>1</v>
      </c>
      <c r="B286" s="358"/>
      <c r="C286" s="358"/>
      <c r="D286" s="358"/>
      <c r="E286" s="358"/>
      <c r="F286" s="359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4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6.4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6.4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5.2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4.6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5.2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0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0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0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6.4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5.2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0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0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0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57">
        <v>1</v>
      </c>
      <c r="B327" s="358"/>
      <c r="C327" s="358"/>
      <c r="D327" s="358"/>
      <c r="E327" s="358"/>
      <c r="F327" s="359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170000</v>
      </c>
      <c r="J344" s="271">
        <f>SUM(J30+J172)</f>
        <v>46600</v>
      </c>
      <c r="K344" s="271">
        <f>SUM(K30+K172)</f>
        <v>35578.21</v>
      </c>
      <c r="L344" s="272">
        <f>SUM(L30+L172)</f>
        <v>34761.759999999995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26.4">
      <c r="A347" s="9"/>
      <c r="B347" s="97"/>
      <c r="C347" s="97"/>
      <c r="D347" s="184"/>
      <c r="E347" s="184"/>
      <c r="F347" s="184"/>
      <c r="G347" s="297" t="s">
        <v>219</v>
      </c>
      <c r="H347" s="27"/>
      <c r="I347" s="3"/>
      <c r="J347" s="3"/>
      <c r="K347" s="82" t="s">
        <v>220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74" t="s">
        <v>133</v>
      </c>
      <c r="L348" s="374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197</v>
      </c>
      <c r="H350" s="3"/>
      <c r="I350" s="161"/>
      <c r="J350" s="3"/>
      <c r="K350" s="262" t="s">
        <v>198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75" t="s">
        <v>175</v>
      </c>
      <c r="E351" s="376"/>
      <c r="F351" s="376"/>
      <c r="G351" s="376"/>
      <c r="H351" s="251"/>
      <c r="I351" s="186" t="s">
        <v>132</v>
      </c>
      <c r="J351" s="253"/>
      <c r="K351" s="374" t="s">
        <v>133</v>
      </c>
      <c r="L351" s="374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G347:L347" name="Range74"/>
    <protectedRange sqref="A23:I24" name="Range72"/>
    <protectedRange sqref="J163:L164 J169:L169 I170:I171 I168:L168 J171:L171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 J46:L46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4:L54 I55 I58:I59 J45:L45 J47:L52 I60:L61 I56:L57" name="Range57"/>
    <protectedRange sqref="H26 A19:F22 H19:J22 G19:G20 G22" name="Range73"/>
    <protectedRange sqref="I223:L225" name="Range55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1181102362204722" right="0.11811023622047245" top="0.19685039370078741" bottom="0.55118110236220474" header="0.23622047244094491" footer="0.11811023622047245"/>
  <pageSetup orientation="portrait" verticalDpi="0" r:id="rId1"/>
  <headerFooter>
    <oddHeader>Puslapių 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AJ828"/>
  <sheetViews>
    <sheetView topLeftCell="A20" workbookViewId="0">
      <selection activeCell="T56" sqref="T56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10.21875" style="1" customWidth="1"/>
    <col min="10" max="10" width="11.6640625" style="1" customWidth="1"/>
    <col min="11" max="11" width="12.44140625" style="1" customWidth="1"/>
    <col min="12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80" t="s">
        <v>191</v>
      </c>
      <c r="H6" s="381"/>
      <c r="I6" s="381"/>
      <c r="J6" s="381"/>
      <c r="K6" s="381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34" t="s">
        <v>173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55" t="s">
        <v>161</v>
      </c>
      <c r="H8" s="355"/>
      <c r="I8" s="355"/>
      <c r="J8" s="355"/>
      <c r="K8" s="355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3" t="s">
        <v>231</v>
      </c>
      <c r="B9" s="353"/>
      <c r="C9" s="353"/>
      <c r="D9" s="353"/>
      <c r="E9" s="353"/>
      <c r="F9" s="353"/>
      <c r="G9" s="353"/>
      <c r="H9" s="353"/>
      <c r="I9" s="353"/>
      <c r="J9" s="353"/>
      <c r="K9" s="353"/>
      <c r="L9" s="353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54" t="s">
        <v>230</v>
      </c>
      <c r="H10" s="354"/>
      <c r="I10" s="354"/>
      <c r="J10" s="354"/>
      <c r="K10" s="354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6" t="s">
        <v>162</v>
      </c>
      <c r="H11" s="356"/>
      <c r="I11" s="356"/>
      <c r="J11" s="356"/>
      <c r="K11" s="35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4.4" customHeight="1">
      <c r="B13" s="353" t="s">
        <v>5</v>
      </c>
      <c r="C13" s="353"/>
      <c r="D13" s="353"/>
      <c r="E13" s="353"/>
      <c r="F13" s="353"/>
      <c r="G13" s="353"/>
      <c r="H13" s="353"/>
      <c r="I13" s="353"/>
      <c r="J13" s="353"/>
      <c r="K13" s="353"/>
      <c r="L13" s="35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4" t="s">
        <v>232</v>
      </c>
      <c r="H15" s="354"/>
      <c r="I15" s="354"/>
      <c r="J15" s="354"/>
      <c r="K15" s="354"/>
      <c r="M15" s="3"/>
      <c r="N15" s="3"/>
      <c r="O15" s="3"/>
      <c r="P15" s="3"/>
    </row>
    <row r="16" spans="1:36" ht="11.25" customHeight="1">
      <c r="G16" s="347" t="s">
        <v>199</v>
      </c>
      <c r="H16" s="347"/>
      <c r="I16" s="347"/>
      <c r="J16" s="347"/>
      <c r="K16" s="347"/>
      <c r="M16" s="3"/>
      <c r="N16" s="3"/>
      <c r="O16" s="3"/>
      <c r="P16" s="3"/>
    </row>
    <row r="17" spans="1:17">
      <c r="A17" s="253"/>
      <c r="B17" s="255"/>
      <c r="C17" s="255"/>
      <c r="D17" s="255"/>
      <c r="E17" s="382" t="s">
        <v>208</v>
      </c>
      <c r="F17" s="382"/>
      <c r="G17" s="382"/>
      <c r="H17" s="382"/>
      <c r="I17" s="382"/>
      <c r="J17" s="382"/>
      <c r="K17" s="382"/>
      <c r="L17" s="255"/>
      <c r="M17" s="3"/>
      <c r="N17" s="3"/>
      <c r="O17" s="3"/>
      <c r="P17" s="3"/>
    </row>
    <row r="18" spans="1:17" ht="13.8">
      <c r="A18" s="360" t="s">
        <v>177</v>
      </c>
      <c r="B18" s="360"/>
      <c r="C18" s="360"/>
      <c r="D18" s="360"/>
      <c r="E18" s="360"/>
      <c r="F18" s="360"/>
      <c r="G18" s="360"/>
      <c r="H18" s="360"/>
      <c r="I18" s="360"/>
      <c r="J18" s="360"/>
      <c r="K18" s="360"/>
      <c r="L18" s="360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261" t="s">
        <v>201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>
        <v>188712831</v>
      </c>
      <c r="M21" s="104"/>
      <c r="N21" s="3"/>
      <c r="O21" s="3"/>
      <c r="P21" s="3"/>
    </row>
    <row r="22" spans="1:17" ht="13.8">
      <c r="A22" s="3"/>
      <c r="B22" s="3"/>
      <c r="C22" s="377"/>
      <c r="D22" s="379"/>
      <c r="E22" s="379"/>
      <c r="F22" s="379"/>
      <c r="G22" s="379"/>
      <c r="H22" s="379"/>
      <c r="I22" s="379"/>
      <c r="J22" s="4"/>
      <c r="K22" s="177" t="s">
        <v>1</v>
      </c>
      <c r="L22" s="259" t="s">
        <v>200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195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48" t="s">
        <v>7</v>
      </c>
      <c r="H25" s="348"/>
      <c r="I25" s="260">
        <v>10</v>
      </c>
      <c r="J25" s="258" t="s">
        <v>194</v>
      </c>
      <c r="K25" s="259" t="s">
        <v>195</v>
      </c>
      <c r="L25" s="259" t="s">
        <v>195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336" t="s">
        <v>2</v>
      </c>
      <c r="B27" s="337"/>
      <c r="C27" s="338"/>
      <c r="D27" s="338"/>
      <c r="E27" s="338"/>
      <c r="F27" s="338"/>
      <c r="G27" s="341" t="s">
        <v>3</v>
      </c>
      <c r="H27" s="343" t="s">
        <v>143</v>
      </c>
      <c r="I27" s="345" t="s">
        <v>147</v>
      </c>
      <c r="J27" s="346"/>
      <c r="K27" s="370" t="s">
        <v>144</v>
      </c>
      <c r="L27" s="368" t="s">
        <v>168</v>
      </c>
      <c r="M27" s="105"/>
      <c r="N27" s="3"/>
      <c r="O27" s="3"/>
      <c r="P27" s="3"/>
    </row>
    <row r="28" spans="1:17" ht="22.8">
      <c r="A28" s="339"/>
      <c r="B28" s="340"/>
      <c r="C28" s="340"/>
      <c r="D28" s="340"/>
      <c r="E28" s="340"/>
      <c r="F28" s="340"/>
      <c r="G28" s="342"/>
      <c r="H28" s="344"/>
      <c r="I28" s="182" t="s">
        <v>142</v>
      </c>
      <c r="J28" s="183" t="s">
        <v>141</v>
      </c>
      <c r="K28" s="371"/>
      <c r="L28" s="369"/>
      <c r="M28" s="3"/>
      <c r="N28" s="3"/>
      <c r="O28" s="3"/>
      <c r="P28" s="3"/>
      <c r="Q28" s="3"/>
    </row>
    <row r="29" spans="1:17">
      <c r="A29" s="361" t="s">
        <v>139</v>
      </c>
      <c r="B29" s="362"/>
      <c r="C29" s="362"/>
      <c r="D29" s="362"/>
      <c r="E29" s="362"/>
      <c r="F29" s="363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1653300</v>
      </c>
      <c r="J30" s="274">
        <f>SUM(J31+J41+J62+J83+J91+J107+J130+J146+J155)</f>
        <v>413900</v>
      </c>
      <c r="K30" s="273">
        <f>SUM(K31+K41+K62+K83+K91+K107+K130+K146+K155)</f>
        <v>281931.76</v>
      </c>
      <c r="L30" s="274">
        <f>SUM(L31+L41+L62+L83+L91+L107+L130+L146+L155)</f>
        <v>274763.33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274">
        <f>SUM(I32+I37)</f>
        <v>1563500</v>
      </c>
      <c r="J31" s="274">
        <f>SUM(J32+J37)</f>
        <v>389300</v>
      </c>
      <c r="K31" s="275">
        <f>SUM(K32+K37)</f>
        <v>260290</v>
      </c>
      <c r="L31" s="276">
        <f>SUM(L32+L37)</f>
        <v>260021.84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278">
        <f>SUM(I33)</f>
        <v>1193700</v>
      </c>
      <c r="J32" s="278">
        <f t="shared" ref="J32:L33" si="0">SUM(J33)</f>
        <v>297200</v>
      </c>
      <c r="K32" s="277">
        <f t="shared" si="0"/>
        <v>201930</v>
      </c>
      <c r="L32" s="278">
        <f t="shared" si="0"/>
        <v>201728.49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278">
        <f>SUM(I34)</f>
        <v>1193700</v>
      </c>
      <c r="J33" s="278">
        <f t="shared" si="0"/>
        <v>297200</v>
      </c>
      <c r="K33" s="277">
        <f t="shared" si="0"/>
        <v>201930</v>
      </c>
      <c r="L33" s="278">
        <f t="shared" si="0"/>
        <v>201728.49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277">
        <f>SUM(I35:I36)</f>
        <v>1193700</v>
      </c>
      <c r="J34" s="278">
        <f>SUM(J35:J36)</f>
        <v>297200</v>
      </c>
      <c r="K34" s="277">
        <f>SUM(K35:K36)</f>
        <v>201930</v>
      </c>
      <c r="L34" s="278">
        <f>SUM(L35:L36)</f>
        <v>201728.49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302">
        <v>1193700</v>
      </c>
      <c r="J35" s="302">
        <v>297200</v>
      </c>
      <c r="K35" s="302">
        <v>201930</v>
      </c>
      <c r="L35" s="302">
        <v>201728.49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269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277">
        <f>I38</f>
        <v>369800</v>
      </c>
      <c r="J37" s="278">
        <f t="shared" ref="J37:L38" si="1">J38</f>
        <v>92100</v>
      </c>
      <c r="K37" s="277">
        <f t="shared" si="1"/>
        <v>58360</v>
      </c>
      <c r="L37" s="278">
        <f t="shared" si="1"/>
        <v>58293.35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277">
        <f>I39</f>
        <v>369800</v>
      </c>
      <c r="J38" s="278">
        <f t="shared" si="1"/>
        <v>92100</v>
      </c>
      <c r="K38" s="278">
        <f t="shared" si="1"/>
        <v>58360</v>
      </c>
      <c r="L38" s="278">
        <f t="shared" si="1"/>
        <v>58293.35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278">
        <f>I40</f>
        <v>369800</v>
      </c>
      <c r="J39" s="278">
        <f>J40</f>
        <v>92100</v>
      </c>
      <c r="K39" s="278">
        <f>K40</f>
        <v>58360</v>
      </c>
      <c r="L39" s="278">
        <f>L40</f>
        <v>58293.35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270">
        <v>369800</v>
      </c>
      <c r="J40" s="270">
        <v>92100</v>
      </c>
      <c r="K40" s="269">
        <v>58360</v>
      </c>
      <c r="L40" s="269">
        <v>58293.35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88600</v>
      </c>
      <c r="J41" s="283">
        <f t="shared" si="2"/>
        <v>24300</v>
      </c>
      <c r="K41" s="279">
        <f t="shared" si="2"/>
        <v>21341.760000000002</v>
      </c>
      <c r="L41" s="279">
        <f t="shared" si="2"/>
        <v>14741.489999999998</v>
      </c>
      <c r="M41" s="3"/>
      <c r="N41" s="3"/>
      <c r="O41" s="3"/>
      <c r="P41" s="3"/>
      <c r="Q41" s="3"/>
    </row>
    <row r="42" spans="1:17" ht="1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88600</v>
      </c>
      <c r="J42" s="277">
        <f t="shared" si="2"/>
        <v>24300</v>
      </c>
      <c r="K42" s="278">
        <f t="shared" si="2"/>
        <v>21341.760000000002</v>
      </c>
      <c r="L42" s="277">
        <f t="shared" si="2"/>
        <v>14741.489999999998</v>
      </c>
      <c r="M42" s="3"/>
      <c r="N42" s="3"/>
      <c r="O42" s="3"/>
      <c r="P42" s="3"/>
      <c r="Q42" s="3"/>
    </row>
    <row r="43" spans="1:17" ht="15" customHeight="1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88600</v>
      </c>
      <c r="J43" s="277">
        <f t="shared" si="2"/>
        <v>24300</v>
      </c>
      <c r="K43" s="280">
        <f t="shared" si="2"/>
        <v>21341.760000000002</v>
      </c>
      <c r="L43" s="280">
        <f t="shared" si="2"/>
        <v>14741.489999999998</v>
      </c>
      <c r="M43" s="3"/>
      <c r="N43" s="3"/>
      <c r="O43" s="3"/>
      <c r="P43" s="3"/>
      <c r="Q43" s="3"/>
    </row>
    <row r="44" spans="1:1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98">
        <f>SUM(I45:I61)-I53</f>
        <v>88600</v>
      </c>
      <c r="J44" s="281">
        <f>SUM(J45:J61)-J53</f>
        <v>24300</v>
      </c>
      <c r="K44" s="281">
        <f>SUM(K45:K61)-K53</f>
        <v>21341.760000000002</v>
      </c>
      <c r="L44" s="282">
        <f>SUM(L45:L61)-L53</f>
        <v>14741.489999999998</v>
      </c>
      <c r="M44" s="3"/>
      <c r="N44" s="3"/>
      <c r="O44" s="3"/>
      <c r="P44" s="3"/>
      <c r="Q44" s="3"/>
    </row>
    <row r="45" spans="1:17" ht="15" customHeight="1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269"/>
      <c r="J45" s="269"/>
      <c r="K45" s="269"/>
      <c r="L45" s="269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269">
        <v>500</v>
      </c>
      <c r="J46" s="269">
        <v>400</v>
      </c>
      <c r="K46" s="269">
        <v>337.44</v>
      </c>
      <c r="L46" s="269">
        <v>337.44</v>
      </c>
      <c r="M46" s="3"/>
      <c r="N46" s="3"/>
      <c r="O46" s="3"/>
      <c r="P46" s="3"/>
      <c r="Q46" s="3"/>
    </row>
    <row r="47" spans="1:17" ht="16.0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269">
        <v>2800</v>
      </c>
      <c r="J47" s="269">
        <v>800</v>
      </c>
      <c r="K47" s="269">
        <v>390.88</v>
      </c>
      <c r="L47" s="269">
        <v>0</v>
      </c>
      <c r="M47" s="3"/>
      <c r="N47" s="3"/>
      <c r="O47" s="3"/>
      <c r="P47" s="3"/>
      <c r="Q47" s="3"/>
    </row>
    <row r="48" spans="1:17" ht="16.0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269">
        <v>14900</v>
      </c>
      <c r="J48" s="269">
        <v>3700</v>
      </c>
      <c r="K48" s="269">
        <v>3638.13</v>
      </c>
      <c r="L48" s="269">
        <v>3638.13</v>
      </c>
      <c r="M48" s="3"/>
      <c r="N48" s="3"/>
      <c r="O48" s="3"/>
      <c r="P48" s="3"/>
      <c r="Q48" s="3"/>
    </row>
    <row r="49" spans="1:17" ht="16.0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269"/>
      <c r="J49" s="269"/>
      <c r="K49" s="269"/>
      <c r="L49" s="269"/>
      <c r="M49" s="3"/>
      <c r="N49" s="3"/>
      <c r="O49" s="3"/>
      <c r="P49" s="3"/>
      <c r="Q49" s="3"/>
    </row>
    <row r="50" spans="1:17" ht="16.0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269">
        <v>300</v>
      </c>
      <c r="J50" s="269"/>
      <c r="K50" s="269"/>
      <c r="L50" s="269"/>
      <c r="M50" s="3"/>
      <c r="N50" s="3"/>
      <c r="O50" s="3"/>
      <c r="P50" s="3"/>
      <c r="Q50" s="3"/>
    </row>
    <row r="51" spans="1:17" ht="16.05" customHeight="1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269">
        <v>7900</v>
      </c>
      <c r="J51" s="269">
        <v>600</v>
      </c>
      <c r="K51" s="269">
        <v>482.89</v>
      </c>
      <c r="L51" s="269">
        <v>482.89</v>
      </c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270">
        <v>400</v>
      </c>
      <c r="J52" s="269"/>
      <c r="K52" s="269"/>
      <c r="L52" s="269"/>
      <c r="M52" s="3"/>
      <c r="N52" s="3"/>
      <c r="O52" s="3"/>
      <c r="P52" s="3"/>
      <c r="Q52" s="3"/>
    </row>
    <row r="53" spans="1:17">
      <c r="A53" s="367">
        <v>1</v>
      </c>
      <c r="B53" s="358"/>
      <c r="C53" s="358"/>
      <c r="D53" s="358"/>
      <c r="E53" s="358"/>
      <c r="F53" s="359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270">
        <v>1300</v>
      </c>
      <c r="J55" s="270">
        <v>400</v>
      </c>
      <c r="K55" s="270">
        <v>261.12</v>
      </c>
      <c r="L55" s="270">
        <v>261.12</v>
      </c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270">
        <v>500</v>
      </c>
      <c r="J56" s="269">
        <v>500</v>
      </c>
      <c r="K56" s="269">
        <v>447.69</v>
      </c>
      <c r="L56" s="269">
        <v>447.69</v>
      </c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270">
        <v>600</v>
      </c>
      <c r="J57" s="269">
        <v>200</v>
      </c>
      <c r="K57" s="269">
        <v>0</v>
      </c>
      <c r="L57" s="269">
        <v>0</v>
      </c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270"/>
      <c r="J58" s="270"/>
      <c r="K58" s="270"/>
      <c r="L58" s="270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270"/>
      <c r="J59" s="270"/>
      <c r="K59" s="270"/>
      <c r="L59" s="270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270">
        <v>13200</v>
      </c>
      <c r="J60" s="270">
        <v>8200</v>
      </c>
      <c r="K60" s="270">
        <v>6802.77</v>
      </c>
      <c r="L60" s="270">
        <v>823.32</v>
      </c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46200</v>
      </c>
      <c r="J61" s="269">
        <v>9500</v>
      </c>
      <c r="K61" s="269">
        <v>8980.84</v>
      </c>
      <c r="L61" s="269">
        <v>8750.9</v>
      </c>
      <c r="M61" s="3"/>
      <c r="N61" s="3"/>
      <c r="O61" s="3"/>
      <c r="P61" s="3"/>
      <c r="Q61" s="3"/>
    </row>
    <row r="62" spans="1:17" ht="16.9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9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9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9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9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9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9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32.4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31.2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29.4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8.8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1.2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2.2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9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64">
        <v>1</v>
      </c>
      <c r="B88" s="365"/>
      <c r="C88" s="365"/>
      <c r="D88" s="365"/>
      <c r="E88" s="365"/>
      <c r="F88" s="366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5.2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5.8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.6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5.2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.6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.6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5.2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6.4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6.4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6.4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.6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6.4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57">
        <v>1</v>
      </c>
      <c r="B129" s="358"/>
      <c r="C129" s="358"/>
      <c r="D129" s="358"/>
      <c r="E129" s="358"/>
      <c r="F129" s="359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277">
        <f>SUM(I131+I136+I141)</f>
        <v>1200</v>
      </c>
      <c r="J130" s="286">
        <f>SUM(J131+J136+J141)</f>
        <v>300</v>
      </c>
      <c r="K130" s="277">
        <f>SUM(K131+K136+K141)</f>
        <v>300</v>
      </c>
      <c r="L130" s="278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1200</v>
      </c>
      <c r="J136" s="152">
        <f t="shared" si="14"/>
        <v>300</v>
      </c>
      <c r="K136" s="153">
        <f t="shared" si="14"/>
        <v>300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1200</v>
      </c>
      <c r="J137" s="128">
        <f t="shared" si="14"/>
        <v>300</v>
      </c>
      <c r="K137" s="129">
        <f t="shared" si="14"/>
        <v>300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1200</v>
      </c>
      <c r="J138" s="128">
        <f>SUM(J139:J140)</f>
        <v>300</v>
      </c>
      <c r="K138" s="129">
        <f>SUM(K139:K140)</f>
        <v>300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>
        <v>1200</v>
      </c>
      <c r="J139" s="116">
        <v>300</v>
      </c>
      <c r="K139" s="116">
        <v>300</v>
      </c>
      <c r="L139" s="116">
        <v>0</v>
      </c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277">
        <f>I142</f>
        <v>0</v>
      </c>
      <c r="J141" s="286">
        <f t="shared" ref="J141:L142" si="15">J142</f>
        <v>0</v>
      </c>
      <c r="K141" s="277">
        <f t="shared" si="15"/>
        <v>0</v>
      </c>
      <c r="L141" s="278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282">
        <f>I143</f>
        <v>0</v>
      </c>
      <c r="J142" s="281">
        <f t="shared" si="15"/>
        <v>0</v>
      </c>
      <c r="K142" s="282">
        <f t="shared" si="15"/>
        <v>0</v>
      </c>
      <c r="L142" s="298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277">
        <f>SUM(I144:I145)</f>
        <v>0</v>
      </c>
      <c r="J143" s="286">
        <f>SUM(J144:J145)</f>
        <v>0</v>
      </c>
      <c r="K143" s="277">
        <f>SUM(K144:K145)</f>
        <v>0</v>
      </c>
      <c r="L143" s="278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307"/>
      <c r="J144" s="308"/>
      <c r="K144" s="308"/>
      <c r="L144" s="308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6.0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6.0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6.0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26.4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67">
        <v>1</v>
      </c>
      <c r="B169" s="358"/>
      <c r="C169" s="358"/>
      <c r="D169" s="358"/>
      <c r="E169" s="358"/>
      <c r="F169" s="359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6.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6.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6.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6.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6.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6.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6.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6.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6.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6.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6.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6.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6.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6.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6.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6.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6.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6.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6.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6.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6.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6.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9.6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57">
        <v>1</v>
      </c>
      <c r="B207" s="358"/>
      <c r="C207" s="358"/>
      <c r="D207" s="358"/>
      <c r="E207" s="358"/>
      <c r="F207" s="359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6.0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6.0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6.0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6.0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6.0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6.0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6.0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6.0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6.0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6.0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6.0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6.0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6.0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57">
        <v>1</v>
      </c>
      <c r="B246" s="358"/>
      <c r="C246" s="358"/>
      <c r="D246" s="358"/>
      <c r="E246" s="358"/>
      <c r="F246" s="359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6.0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6.0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6.0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6.0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6.0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6.0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6.0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57">
        <v>1</v>
      </c>
      <c r="B286" s="358"/>
      <c r="C286" s="358"/>
      <c r="D286" s="358"/>
      <c r="E286" s="358"/>
      <c r="F286" s="359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4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6.4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6.4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6.4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6.4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6.4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.6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5.2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57">
        <v>1</v>
      </c>
      <c r="B327" s="358"/>
      <c r="C327" s="358"/>
      <c r="D327" s="358"/>
      <c r="E327" s="358"/>
      <c r="F327" s="359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1653300</v>
      </c>
      <c r="J344" s="141">
        <f>SUM(J30+J172)</f>
        <v>413900</v>
      </c>
      <c r="K344" s="271">
        <f>SUM(K30+K172)</f>
        <v>281931.76</v>
      </c>
      <c r="L344" s="272">
        <f>SUM(L30+L172)</f>
        <v>274763.33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26.4">
      <c r="A347" s="9"/>
      <c r="B347" s="97"/>
      <c r="C347" s="97"/>
      <c r="D347" s="184"/>
      <c r="E347" s="184"/>
      <c r="F347" s="184"/>
      <c r="G347" s="297" t="s">
        <v>219</v>
      </c>
      <c r="H347" s="27"/>
      <c r="I347" s="3"/>
      <c r="J347" s="3"/>
      <c r="K347" s="82" t="s">
        <v>220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74" t="s">
        <v>133</v>
      </c>
      <c r="L348" s="374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197</v>
      </c>
      <c r="H350" s="3"/>
      <c r="I350" s="161"/>
      <c r="J350" s="3"/>
      <c r="K350" s="262" t="s">
        <v>198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75" t="s">
        <v>175</v>
      </c>
      <c r="E351" s="376"/>
      <c r="F351" s="376"/>
      <c r="G351" s="376"/>
      <c r="H351" s="251"/>
      <c r="I351" s="186" t="s">
        <v>132</v>
      </c>
      <c r="J351" s="253"/>
      <c r="K351" s="374" t="s">
        <v>133</v>
      </c>
      <c r="L351" s="374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 J35:L35" name="Islaidos 2.1"/>
    <protectedRange sqref="J36:L36 I45:I51 I40:L40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I55 I58:I59 J45:L52 I56:L57 I60:L61" name="Range57"/>
    <protectedRange sqref="H26 A19:F22 H19:J22 G19:G20 G22" name="Range73"/>
    <protectedRange sqref="I223:L225" name="Range55"/>
    <protectedRange sqref="G6:K6" name="Range62_1"/>
    <protectedRange sqref="A9:L9" name="Range69_1"/>
    <protectedRange sqref="G347:L347" name="Range74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1181102362204722" right="0.11811023622047245" top="0.55118110236220474" bottom="0.15748031496062992" header="0.31496062992125984" footer="0.19685039370078741"/>
  <pageSetup orientation="portrait" verticalDpi="0" r:id="rId1"/>
  <headerFooter>
    <oddHeader>Puslapių 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C000"/>
  </sheetPr>
  <dimension ref="A1:AJ828"/>
  <sheetViews>
    <sheetView topLeftCell="A27" workbookViewId="0">
      <selection activeCell="S40" sqref="S40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10.44140625" style="1" customWidth="1"/>
    <col min="10" max="10" width="11.6640625" style="1" customWidth="1"/>
    <col min="11" max="11" width="12.44140625" style="1" customWidth="1"/>
    <col min="12" max="12" width="10.332031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80" t="s">
        <v>191</v>
      </c>
      <c r="H6" s="381"/>
      <c r="I6" s="381"/>
      <c r="J6" s="381"/>
      <c r="K6" s="381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34" t="s">
        <v>173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55" t="s">
        <v>161</v>
      </c>
      <c r="H8" s="355"/>
      <c r="I8" s="355"/>
      <c r="J8" s="355"/>
      <c r="K8" s="355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3" t="s">
        <v>231</v>
      </c>
      <c r="B9" s="353"/>
      <c r="C9" s="353"/>
      <c r="D9" s="353"/>
      <c r="E9" s="353"/>
      <c r="F9" s="353"/>
      <c r="G9" s="353"/>
      <c r="H9" s="353"/>
      <c r="I9" s="353"/>
      <c r="J9" s="353"/>
      <c r="K9" s="353"/>
      <c r="L9" s="353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54" t="s">
        <v>233</v>
      </c>
      <c r="H10" s="354"/>
      <c r="I10" s="354"/>
      <c r="J10" s="354"/>
      <c r="K10" s="354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6" t="s">
        <v>162</v>
      </c>
      <c r="H11" s="356"/>
      <c r="I11" s="356"/>
      <c r="J11" s="356"/>
      <c r="K11" s="35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" customHeight="1">
      <c r="B13" s="353" t="s">
        <v>5</v>
      </c>
      <c r="C13" s="353"/>
      <c r="D13" s="353"/>
      <c r="E13" s="353"/>
      <c r="F13" s="353"/>
      <c r="G13" s="353"/>
      <c r="H13" s="353"/>
      <c r="I13" s="353"/>
      <c r="J13" s="353"/>
      <c r="K13" s="353"/>
      <c r="L13" s="35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4" t="s">
        <v>232</v>
      </c>
      <c r="H15" s="354"/>
      <c r="I15" s="354"/>
      <c r="J15" s="354"/>
      <c r="K15" s="354"/>
      <c r="M15" s="3"/>
      <c r="N15" s="3"/>
      <c r="O15" s="3"/>
      <c r="P15" s="3"/>
    </row>
    <row r="16" spans="1:36" ht="11.25" customHeight="1">
      <c r="G16" s="347" t="s">
        <v>202</v>
      </c>
      <c r="H16" s="347"/>
      <c r="I16" s="347"/>
      <c r="J16" s="347"/>
      <c r="K16" s="347"/>
      <c r="M16" s="3"/>
      <c r="N16" s="3"/>
      <c r="O16" s="3"/>
      <c r="P16" s="3"/>
    </row>
    <row r="17" spans="1:20">
      <c r="A17" s="253"/>
      <c r="B17" s="255"/>
      <c r="C17" s="255"/>
      <c r="D17" s="255"/>
      <c r="E17" s="382" t="s">
        <v>208</v>
      </c>
      <c r="F17" s="382"/>
      <c r="G17" s="382"/>
      <c r="H17" s="382"/>
      <c r="I17" s="382"/>
      <c r="J17" s="382"/>
      <c r="K17" s="382"/>
      <c r="L17" s="255"/>
      <c r="M17" s="3"/>
      <c r="N17" s="3"/>
      <c r="O17" s="3"/>
      <c r="P17" s="3"/>
    </row>
    <row r="18" spans="1:20" ht="13.8" customHeight="1">
      <c r="A18" s="360" t="s">
        <v>177</v>
      </c>
      <c r="B18" s="360"/>
      <c r="C18" s="360"/>
      <c r="D18" s="360"/>
      <c r="E18" s="360"/>
      <c r="F18" s="360"/>
      <c r="G18" s="360"/>
      <c r="H18" s="360"/>
      <c r="I18" s="360"/>
      <c r="J18" s="360"/>
      <c r="K18" s="360"/>
      <c r="L18" s="360"/>
      <c r="M18" s="104"/>
      <c r="N18" s="3"/>
      <c r="O18" s="3"/>
      <c r="P18" s="3"/>
    </row>
    <row r="19" spans="1:20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20" ht="13.8">
      <c r="A20" s="3"/>
      <c r="B20" s="3"/>
      <c r="C20" s="3"/>
      <c r="D20" s="3"/>
      <c r="E20" s="3"/>
      <c r="F20" s="3"/>
      <c r="G20" s="261" t="s">
        <v>203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20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>
        <v>188712831</v>
      </c>
      <c r="M21" s="104"/>
      <c r="N21" s="3"/>
      <c r="O21" s="3"/>
      <c r="P21" s="3"/>
    </row>
    <row r="22" spans="1:20" ht="13.8">
      <c r="A22" s="3"/>
      <c r="B22" s="3"/>
      <c r="C22" s="377"/>
      <c r="D22" s="379"/>
      <c r="E22" s="379"/>
      <c r="F22" s="379"/>
      <c r="G22" s="379"/>
      <c r="H22" s="379"/>
      <c r="I22" s="379"/>
      <c r="J22" s="4"/>
      <c r="K22" s="177" t="s">
        <v>1</v>
      </c>
      <c r="L22" s="16">
        <v>190997565</v>
      </c>
      <c r="M22" s="104"/>
      <c r="N22" s="3"/>
      <c r="O22" s="3"/>
      <c r="P22" s="3"/>
      <c r="T22" s="264"/>
    </row>
    <row r="23" spans="1:20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20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195</v>
      </c>
      <c r="M24" s="104"/>
      <c r="N24" s="3"/>
      <c r="O24" s="3"/>
      <c r="P24" s="3"/>
    </row>
    <row r="25" spans="1:20" ht="13.8">
      <c r="A25" s="3"/>
      <c r="B25" s="3"/>
      <c r="C25" s="253"/>
      <c r="D25" s="4"/>
      <c r="E25" s="4"/>
      <c r="F25" s="4"/>
      <c r="G25" s="348" t="s">
        <v>7</v>
      </c>
      <c r="H25" s="348"/>
      <c r="I25" s="260">
        <v>10</v>
      </c>
      <c r="J25" s="258" t="s">
        <v>204</v>
      </c>
      <c r="K25" s="259" t="s">
        <v>195</v>
      </c>
      <c r="L25" s="265">
        <v>40</v>
      </c>
      <c r="M25" s="104"/>
      <c r="N25" s="3"/>
      <c r="O25" s="3"/>
      <c r="P25" s="3"/>
    </row>
    <row r="26" spans="1:20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20" ht="13.2" customHeight="1">
      <c r="A27" s="336" t="s">
        <v>2</v>
      </c>
      <c r="B27" s="337"/>
      <c r="C27" s="338"/>
      <c r="D27" s="338"/>
      <c r="E27" s="338"/>
      <c r="F27" s="338"/>
      <c r="G27" s="341" t="s">
        <v>3</v>
      </c>
      <c r="H27" s="343" t="s">
        <v>143</v>
      </c>
      <c r="I27" s="345" t="s">
        <v>147</v>
      </c>
      <c r="J27" s="346"/>
      <c r="K27" s="370" t="s">
        <v>144</v>
      </c>
      <c r="L27" s="368" t="s">
        <v>168</v>
      </c>
      <c r="M27" s="105"/>
      <c r="N27" s="3"/>
      <c r="O27" s="3"/>
      <c r="P27" s="3"/>
    </row>
    <row r="28" spans="1:20" ht="22.8">
      <c r="A28" s="339"/>
      <c r="B28" s="340"/>
      <c r="C28" s="340"/>
      <c r="D28" s="340"/>
      <c r="E28" s="340"/>
      <c r="F28" s="340"/>
      <c r="G28" s="342"/>
      <c r="H28" s="344"/>
      <c r="I28" s="182" t="s">
        <v>142</v>
      </c>
      <c r="J28" s="183" t="s">
        <v>141</v>
      </c>
      <c r="K28" s="371"/>
      <c r="L28" s="369"/>
      <c r="M28" s="3"/>
      <c r="N28" s="3"/>
      <c r="O28" s="3"/>
      <c r="P28" s="3"/>
      <c r="Q28" s="3"/>
    </row>
    <row r="29" spans="1:20">
      <c r="A29" s="361" t="s">
        <v>139</v>
      </c>
      <c r="B29" s="362"/>
      <c r="C29" s="362"/>
      <c r="D29" s="362"/>
      <c r="E29" s="362"/>
      <c r="F29" s="363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20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1348100</v>
      </c>
      <c r="J30" s="274">
        <f>SUM(J31+J41+J62+J83+J91+J107+J130+J146+J155)</f>
        <v>367900</v>
      </c>
      <c r="K30" s="273">
        <f>SUM(K31+K41+K62+K83+K91+K107+K130+K146+K155)</f>
        <v>249068.19</v>
      </c>
      <c r="L30" s="274">
        <f>SUM(L31+L41+L62+L83+L91+L107+L130+L146+L155)</f>
        <v>248461.95</v>
      </c>
      <c r="M30" s="96"/>
      <c r="N30" s="96"/>
      <c r="O30" s="96"/>
      <c r="P30" s="96"/>
      <c r="Q30" s="96"/>
    </row>
    <row r="31" spans="1:20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274">
        <f>SUM(I32+I37)</f>
        <v>1298300</v>
      </c>
      <c r="J31" s="274">
        <f>SUM(J32+J37)</f>
        <v>365300</v>
      </c>
      <c r="K31" s="275">
        <f>SUM(K32+K37)</f>
        <v>248590</v>
      </c>
      <c r="L31" s="276">
        <f>SUM(L32+L37)</f>
        <v>248128.76</v>
      </c>
      <c r="M31" s="3"/>
      <c r="N31" s="3"/>
      <c r="O31" s="3"/>
      <c r="P31" s="3"/>
      <c r="Q31" s="3"/>
    </row>
    <row r="32" spans="1:20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278">
        <f>SUM(I33)</f>
        <v>991200</v>
      </c>
      <c r="J32" s="278">
        <f t="shared" ref="J32:L33" si="0">SUM(J33)</f>
        <v>278900</v>
      </c>
      <c r="K32" s="277">
        <f t="shared" si="0"/>
        <v>192790</v>
      </c>
      <c r="L32" s="278">
        <f t="shared" si="0"/>
        <v>192668.22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278">
        <f>SUM(I34)</f>
        <v>991200</v>
      </c>
      <c r="J33" s="278">
        <f t="shared" si="0"/>
        <v>278900</v>
      </c>
      <c r="K33" s="277">
        <f t="shared" si="0"/>
        <v>192790</v>
      </c>
      <c r="L33" s="278">
        <f t="shared" si="0"/>
        <v>192668.22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277">
        <f>SUM(I35:I36)</f>
        <v>991200</v>
      </c>
      <c r="J34" s="278">
        <f>SUM(J35:J36)</f>
        <v>278900</v>
      </c>
      <c r="K34" s="277">
        <f>SUM(K35:K36)</f>
        <v>192790</v>
      </c>
      <c r="L34" s="278">
        <f>SUM(L35:L36)</f>
        <v>192668.22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302">
        <v>991200</v>
      </c>
      <c r="J35" s="302">
        <v>278900</v>
      </c>
      <c r="K35" s="302">
        <v>192790</v>
      </c>
      <c r="L35" s="302">
        <v>192668.22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277">
        <f>I38</f>
        <v>307100</v>
      </c>
      <c r="J37" s="278">
        <f t="shared" ref="J37:L38" si="1">J38</f>
        <v>86400</v>
      </c>
      <c r="K37" s="277">
        <f t="shared" si="1"/>
        <v>55800</v>
      </c>
      <c r="L37" s="278">
        <f t="shared" si="1"/>
        <v>55460.54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277">
        <f>I39</f>
        <v>307100</v>
      </c>
      <c r="J38" s="278">
        <f t="shared" si="1"/>
        <v>86400</v>
      </c>
      <c r="K38" s="278">
        <f t="shared" si="1"/>
        <v>55800</v>
      </c>
      <c r="L38" s="278">
        <f t="shared" si="1"/>
        <v>55460.54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278">
        <f>I40</f>
        <v>307100</v>
      </c>
      <c r="J39" s="278">
        <f>J40</f>
        <v>86400</v>
      </c>
      <c r="K39" s="278">
        <f>K40</f>
        <v>55800</v>
      </c>
      <c r="L39" s="278">
        <f>L40</f>
        <v>55460.54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270">
        <v>307100</v>
      </c>
      <c r="J40" s="270">
        <v>86400</v>
      </c>
      <c r="K40" s="269">
        <v>55800</v>
      </c>
      <c r="L40" s="269">
        <v>55460.54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48600</v>
      </c>
      <c r="J41" s="283">
        <f t="shared" si="2"/>
        <v>2300</v>
      </c>
      <c r="K41" s="279">
        <f t="shared" si="2"/>
        <v>188.19</v>
      </c>
      <c r="L41" s="279">
        <f t="shared" si="2"/>
        <v>188.19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48600</v>
      </c>
      <c r="J42" s="277">
        <f t="shared" si="2"/>
        <v>2300</v>
      </c>
      <c r="K42" s="278">
        <f t="shared" si="2"/>
        <v>188.19</v>
      </c>
      <c r="L42" s="277">
        <f t="shared" si="2"/>
        <v>188.19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48600</v>
      </c>
      <c r="J43" s="277">
        <f t="shared" si="2"/>
        <v>2300</v>
      </c>
      <c r="K43" s="280">
        <f t="shared" si="2"/>
        <v>188.19</v>
      </c>
      <c r="L43" s="280">
        <f t="shared" si="2"/>
        <v>188.19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98">
        <f>SUM(I45:I61)-I53</f>
        <v>48600</v>
      </c>
      <c r="J44" s="281">
        <f>SUM(J45:J61)-J53</f>
        <v>2300</v>
      </c>
      <c r="K44" s="281">
        <f>SUM(K45:K61)-K53</f>
        <v>188.19</v>
      </c>
      <c r="L44" s="282">
        <f>SUM(L45:L61)-L53</f>
        <v>188.19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269"/>
      <c r="K45" s="269"/>
      <c r="L45" s="269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>
        <v>700</v>
      </c>
      <c r="J46" s="269">
        <v>300</v>
      </c>
      <c r="K46" s="269">
        <v>0</v>
      </c>
      <c r="L46" s="269">
        <v>0</v>
      </c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269">
        <v>25700</v>
      </c>
      <c r="J51" s="269">
        <v>1000</v>
      </c>
      <c r="K51" s="269">
        <v>175.39</v>
      </c>
      <c r="L51" s="269">
        <v>175.39</v>
      </c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67">
        <v>1</v>
      </c>
      <c r="B53" s="358"/>
      <c r="C53" s="358"/>
      <c r="D53" s="358"/>
      <c r="E53" s="358"/>
      <c r="F53" s="359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22200</v>
      </c>
      <c r="J61" s="269">
        <v>1000</v>
      </c>
      <c r="K61" s="269">
        <v>12.8</v>
      </c>
      <c r="L61" s="269">
        <v>12.8</v>
      </c>
      <c r="M61" s="3"/>
      <c r="N61" s="3"/>
      <c r="O61" s="3"/>
      <c r="P61" s="3"/>
      <c r="Q61" s="3"/>
    </row>
    <row r="62" spans="1:17" ht="16.9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9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9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9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0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6.4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29.4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9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9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64">
        <v>1</v>
      </c>
      <c r="B88" s="365"/>
      <c r="C88" s="365"/>
      <c r="D88" s="365"/>
      <c r="E88" s="365"/>
      <c r="F88" s="366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2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2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1.4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 ht="13.05" customHeight="1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3.0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3.0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 ht="13.05" customHeight="1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5.05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5.05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5.05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5.2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5.05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5.05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5.05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57">
        <v>1</v>
      </c>
      <c r="B129" s="358"/>
      <c r="C129" s="358"/>
      <c r="D129" s="358"/>
      <c r="E129" s="358"/>
      <c r="F129" s="359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1200</v>
      </c>
      <c r="J130" s="128">
        <f>SUM(J131+J136+J141)</f>
        <v>300</v>
      </c>
      <c r="K130" s="129">
        <f>SUM(K131+K136+K141)</f>
        <v>290</v>
      </c>
      <c r="L130" s="127">
        <f>SUM(L131+L136+L141)</f>
        <v>145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277">
        <f>I142</f>
        <v>1200</v>
      </c>
      <c r="J141" s="286">
        <f t="shared" ref="J141:L142" si="15">J142</f>
        <v>300</v>
      </c>
      <c r="K141" s="277">
        <f t="shared" si="15"/>
        <v>290</v>
      </c>
      <c r="L141" s="278">
        <f t="shared" si="15"/>
        <v>145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282">
        <f>I143</f>
        <v>1200</v>
      </c>
      <c r="J142" s="281">
        <f t="shared" si="15"/>
        <v>300</v>
      </c>
      <c r="K142" s="282">
        <f t="shared" si="15"/>
        <v>290</v>
      </c>
      <c r="L142" s="298">
        <f t="shared" si="15"/>
        <v>145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277">
        <f>SUM(I144:I145)</f>
        <v>1200</v>
      </c>
      <c r="J143" s="286">
        <f>SUM(J144:J145)</f>
        <v>300</v>
      </c>
      <c r="K143" s="277">
        <f>SUM(K144:K145)</f>
        <v>290</v>
      </c>
      <c r="L143" s="278">
        <f>SUM(L144:L145)</f>
        <v>145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307">
        <v>1200</v>
      </c>
      <c r="J144" s="308">
        <v>300</v>
      </c>
      <c r="K144" s="308">
        <v>290</v>
      </c>
      <c r="L144" s="308">
        <v>145</v>
      </c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 ht="13.95" customHeight="1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 ht="13.95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 ht="13.95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3.9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3.9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3.9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9.2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67">
        <v>1</v>
      </c>
      <c r="B169" s="358"/>
      <c r="C169" s="358"/>
      <c r="D169" s="358"/>
      <c r="E169" s="358"/>
      <c r="F169" s="359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9.6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57">
        <v>1</v>
      </c>
      <c r="B207" s="358"/>
      <c r="C207" s="358"/>
      <c r="D207" s="358"/>
      <c r="E207" s="358"/>
      <c r="F207" s="359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21" ht="1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21" ht="1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21" ht="1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21" ht="1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21" ht="1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21">
      <c r="A246" s="357">
        <v>1</v>
      </c>
      <c r="B246" s="358"/>
      <c r="C246" s="358"/>
      <c r="D246" s="358"/>
      <c r="E246" s="358"/>
      <c r="F246" s="359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21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21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  <c r="U248" s="1" t="s">
        <v>154</v>
      </c>
    </row>
    <row r="249" spans="1:21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21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21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2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2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21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2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2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2.8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57">
        <v>1</v>
      </c>
      <c r="B286" s="358"/>
      <c r="C286" s="358"/>
      <c r="D286" s="358"/>
      <c r="E286" s="358"/>
      <c r="F286" s="359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2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5.2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4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2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4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3.9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3.9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3.2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3.2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3.9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3.9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 ht="13.95" customHeight="1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3.9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 ht="13.95" customHeight="1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3.9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4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4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4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9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9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9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9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9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9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9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9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13.95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13.95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9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9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9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4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3.95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3.95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3.9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57">
        <v>1</v>
      </c>
      <c r="B327" s="358"/>
      <c r="C327" s="358"/>
      <c r="D327" s="358"/>
      <c r="E327" s="358"/>
      <c r="F327" s="359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309">
        <f>SUM(I30+I172)</f>
        <v>1348100</v>
      </c>
      <c r="J344" s="271">
        <f>SUM(J30+J172)</f>
        <v>367900</v>
      </c>
      <c r="K344" s="271">
        <f>SUM(K30+K172)</f>
        <v>249068.19</v>
      </c>
      <c r="L344" s="272">
        <f>SUM(L30+L172)</f>
        <v>248461.95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26.4">
      <c r="A347" s="9"/>
      <c r="B347" s="97"/>
      <c r="C347" s="97"/>
      <c r="D347" s="184"/>
      <c r="E347" s="184"/>
      <c r="F347" s="184"/>
      <c r="G347" s="297" t="s">
        <v>219</v>
      </c>
      <c r="H347" s="27"/>
      <c r="I347" s="3"/>
      <c r="J347" s="3"/>
      <c r="K347" s="82" t="s">
        <v>220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74" t="s">
        <v>133</v>
      </c>
      <c r="L348" s="374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197</v>
      </c>
      <c r="H350" s="3"/>
      <c r="I350" s="161"/>
      <c r="J350" s="3"/>
      <c r="K350" s="262" t="s">
        <v>198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75" t="s">
        <v>175</v>
      </c>
      <c r="E351" s="376"/>
      <c r="F351" s="376"/>
      <c r="G351" s="376"/>
      <c r="H351" s="251"/>
      <c r="I351" s="186" t="s">
        <v>132</v>
      </c>
      <c r="J351" s="253"/>
      <c r="K351" s="374" t="s">
        <v>133</v>
      </c>
      <c r="L351" s="374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_1"/>
    <protectedRange sqref="J163:L164 J169:L169 I170:I171 I168:L168 J171:L171" name="Range71_1"/>
    <protectedRange sqref="K23:L24" name="Range67_1"/>
    <protectedRange sqref="L21" name="Range65_1"/>
    <protectedRange sqref="I343:L343" name="Range61_1"/>
    <protectedRange sqref="I337:L337" name="Range59_1"/>
    <protectedRange sqref="I311:L311 L241 L185 L190 I255:L255 I304:L304 L180 I252:L252 L249 L230 L182 L232:L233 L199 L211 L219 L203 L208 L192 I329:L329" name="Range53_1"/>
    <protectedRange sqref="J305:L305" name="Range51_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_1"/>
    <protectedRange sqref="I219" name="Range33_1"/>
    <protectedRange sqref="I165" name="Range23_1"/>
    <protectedRange sqref="I154" name="Range21_1"/>
    <protectedRange sqref="I145 I144:L144" name="Range19_1"/>
    <protectedRange sqref="I134:L135" name="Socialines ismokos 2.7_1"/>
    <protectedRange sqref="I124:L124" name="Imokos 2.6.4_1"/>
    <protectedRange sqref="I116:L116" name="Imokos i ES 2.6.1.1_1"/>
    <protectedRange sqref="I105:L105 I106" name="dOTACIJOS 2.5.3_1"/>
    <protectedRange sqref="I95:L96" name="Dotacijos_1"/>
    <protectedRange sqref="I82" name="Turto islaidos 2.3.2.1_1"/>
    <protectedRange sqref="I71:L73" name="Turto islaidos 2.3.1.2_1"/>
    <protectedRange sqref="I54 I52" name="Range3_1"/>
    <protectedRange sqref="I35:I36 J35:L35" name="Islaidos 2.1_1"/>
    <protectedRange sqref="J36:L36 I45:I51 I40:L40" name="Islaidos 2.2_1"/>
    <protectedRange sqref="I66:L68" name="Turto islaidos 2.3_1"/>
    <protectedRange sqref="I76:L78" name="Turto islaidos 2.3.1.3_1"/>
    <protectedRange sqref="I89:L89 I87:L87 I90" name="Subsidijos 2.4_1"/>
    <protectedRange sqref="I100:L101" name="Dotacijos 2.5.2.1_1"/>
    <protectedRange sqref="I111:L112" name="iMOKOS I es 2.6_1"/>
    <protectedRange sqref="I120:L120" name="Imokos i ES 2.6.3.1_1"/>
    <protectedRange sqref="I128" name="Imokos 2.6.5.1_1"/>
    <protectedRange sqref="I139:L140" name="Range18_1"/>
    <protectedRange sqref="I150:L151" name="Range20_1"/>
    <protectedRange sqref="I159:L159" name="Range22_1"/>
    <protectedRange sqref="I249:K249" name="Range38_1"/>
    <protectedRange sqref="I300:L300" name="Range50_1"/>
    <protectedRange sqref="J308:L308" name="Range52_1"/>
    <protectedRange sqref="I314:L314" name="Range54_1"/>
    <protectedRange sqref="I340:L340" name="Range60_1"/>
    <protectedRange sqref="B6:F6 L6" name="Range62_1"/>
    <protectedRange sqref="L20" name="Range64_1"/>
    <protectedRange sqref="L22" name="Range66_1"/>
    <protectedRange sqref="I25:L25" name="Range68_1"/>
    <protectedRange sqref="J54:L54 J45:L52 I56:L57 I55 I58:I59 I60:L61" name="Range57_1"/>
    <protectedRange sqref="H26 A19:F22 H19:J22 G19:G20 G22" name="Range73_1"/>
    <protectedRange sqref="I223:L225" name="Range55_1"/>
    <protectedRange sqref="G6:K6" name="Range62_1_1"/>
    <protectedRange sqref="A9:L9" name="Range69_1_1"/>
    <protectedRange sqref="G347:L347" name="Range74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1181102362204722" right="0.11811023622047245" top="0.47244094488188981" bottom="0.55118110236220474" header="0.19685039370078741" footer="0.11811023622047245"/>
  <pageSetup orientation="portrait" verticalDpi="0" r:id="rId1"/>
  <headerFooter>
    <oddHeader>Puslapių 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C000"/>
  </sheetPr>
  <dimension ref="A1:AJ828"/>
  <sheetViews>
    <sheetView topLeftCell="A126" workbookViewId="0">
      <selection activeCell="T137" sqref="T13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80" t="s">
        <v>191</v>
      </c>
      <c r="H6" s="381"/>
      <c r="I6" s="381"/>
      <c r="J6" s="381"/>
      <c r="K6" s="381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34" t="s">
        <v>173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55" t="s">
        <v>161</v>
      </c>
      <c r="H8" s="355"/>
      <c r="I8" s="355"/>
      <c r="J8" s="355"/>
      <c r="K8" s="355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3" t="s">
        <v>231</v>
      </c>
      <c r="B9" s="353"/>
      <c r="C9" s="353"/>
      <c r="D9" s="353"/>
      <c r="E9" s="353"/>
      <c r="F9" s="353"/>
      <c r="G9" s="353"/>
      <c r="H9" s="353"/>
      <c r="I9" s="353"/>
      <c r="J9" s="353"/>
      <c r="K9" s="353"/>
      <c r="L9" s="353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54" t="s">
        <v>230</v>
      </c>
      <c r="H10" s="354"/>
      <c r="I10" s="354"/>
      <c r="J10" s="354"/>
      <c r="K10" s="354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6" t="s">
        <v>162</v>
      </c>
      <c r="H11" s="356"/>
      <c r="I11" s="356"/>
      <c r="J11" s="356"/>
      <c r="K11" s="35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" customHeight="1">
      <c r="B13" s="353" t="s">
        <v>5</v>
      </c>
      <c r="C13" s="353"/>
      <c r="D13" s="353"/>
      <c r="E13" s="353"/>
      <c r="F13" s="353"/>
      <c r="G13" s="353"/>
      <c r="H13" s="353"/>
      <c r="I13" s="353"/>
      <c r="J13" s="353"/>
      <c r="K13" s="353"/>
      <c r="L13" s="35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4" t="s">
        <v>232</v>
      </c>
      <c r="H15" s="354"/>
      <c r="I15" s="354"/>
      <c r="J15" s="354"/>
      <c r="K15" s="354"/>
      <c r="M15" s="3"/>
      <c r="N15" s="3"/>
      <c r="O15" s="3"/>
      <c r="P15" s="3"/>
    </row>
    <row r="16" spans="1:36" ht="11.25" customHeight="1">
      <c r="G16" s="347" t="s">
        <v>205</v>
      </c>
      <c r="H16" s="347"/>
      <c r="I16" s="347"/>
      <c r="J16" s="347"/>
      <c r="K16" s="347"/>
      <c r="M16" s="3"/>
      <c r="N16" s="3"/>
      <c r="O16" s="3"/>
      <c r="P16" s="3"/>
    </row>
    <row r="17" spans="1:17">
      <c r="A17" s="253"/>
      <c r="B17" s="255"/>
      <c r="C17" s="255"/>
      <c r="D17" s="255"/>
      <c r="E17" s="382" t="s">
        <v>208</v>
      </c>
      <c r="F17" s="382"/>
      <c r="G17" s="382"/>
      <c r="H17" s="382"/>
      <c r="I17" s="382"/>
      <c r="J17" s="382"/>
      <c r="K17" s="382"/>
      <c r="L17" s="255"/>
      <c r="M17" s="3"/>
      <c r="N17" s="3"/>
      <c r="O17" s="3"/>
      <c r="P17" s="3"/>
    </row>
    <row r="18" spans="1:17" ht="13.8">
      <c r="A18" s="360" t="s">
        <v>177</v>
      </c>
      <c r="B18" s="360"/>
      <c r="C18" s="360"/>
      <c r="D18" s="360"/>
      <c r="E18" s="360"/>
      <c r="F18" s="360"/>
      <c r="G18" s="360"/>
      <c r="H18" s="360"/>
      <c r="I18" s="360"/>
      <c r="J18" s="360"/>
      <c r="K18" s="360"/>
      <c r="L18" s="360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3" t="s">
        <v>213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 t="s">
        <v>206</v>
      </c>
      <c r="M21" s="104"/>
      <c r="N21" s="3"/>
      <c r="O21" s="3"/>
      <c r="P21" s="3"/>
    </row>
    <row r="22" spans="1:17" ht="13.8">
      <c r="A22" s="3"/>
      <c r="B22" s="3"/>
      <c r="C22" s="377"/>
      <c r="D22" s="379"/>
      <c r="E22" s="379"/>
      <c r="F22" s="379"/>
      <c r="G22" s="379"/>
      <c r="H22" s="379"/>
      <c r="I22" s="379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195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48" t="s">
        <v>7</v>
      </c>
      <c r="H25" s="348"/>
      <c r="I25" s="260">
        <v>10</v>
      </c>
      <c r="J25" s="258" t="s">
        <v>207</v>
      </c>
      <c r="K25" s="259" t="s">
        <v>195</v>
      </c>
      <c r="L25" s="259" t="s">
        <v>195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336" t="s">
        <v>2</v>
      </c>
      <c r="B27" s="337"/>
      <c r="C27" s="338"/>
      <c r="D27" s="338"/>
      <c r="E27" s="338"/>
      <c r="F27" s="338"/>
      <c r="G27" s="341" t="s">
        <v>3</v>
      </c>
      <c r="H27" s="343" t="s">
        <v>143</v>
      </c>
      <c r="I27" s="345" t="s">
        <v>147</v>
      </c>
      <c r="J27" s="346"/>
      <c r="K27" s="370" t="s">
        <v>144</v>
      </c>
      <c r="L27" s="368" t="s">
        <v>168</v>
      </c>
      <c r="M27" s="105"/>
      <c r="N27" s="3"/>
      <c r="O27" s="3"/>
      <c r="P27" s="3"/>
    </row>
    <row r="28" spans="1:17" ht="22.8">
      <c r="A28" s="339"/>
      <c r="B28" s="340"/>
      <c r="C28" s="340"/>
      <c r="D28" s="340"/>
      <c r="E28" s="340"/>
      <c r="F28" s="340"/>
      <c r="G28" s="342"/>
      <c r="H28" s="344"/>
      <c r="I28" s="182" t="s">
        <v>142</v>
      </c>
      <c r="J28" s="183" t="s">
        <v>141</v>
      </c>
      <c r="K28" s="371"/>
      <c r="L28" s="369"/>
      <c r="M28" s="3"/>
      <c r="N28" s="3"/>
      <c r="O28" s="3"/>
      <c r="P28" s="3"/>
      <c r="Q28" s="3"/>
    </row>
    <row r="29" spans="1:17">
      <c r="A29" s="361" t="s">
        <v>139</v>
      </c>
      <c r="B29" s="362"/>
      <c r="C29" s="362"/>
      <c r="D29" s="362"/>
      <c r="E29" s="362"/>
      <c r="F29" s="363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64300</v>
      </c>
      <c r="J30" s="274">
        <f>SUM(J31+J41+J62+J83+J91+J107+J130+J146+J155)</f>
        <v>20000</v>
      </c>
      <c r="K30" s="273">
        <f>SUM(K31+K41+K62+K83+K91+K107+K130+K146+K155)</f>
        <v>18324</v>
      </c>
      <c r="L30" s="274">
        <f>SUM(L31+L41+L62+L83+L91+L107+L130+L146+L155)</f>
        <v>18157.86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0</v>
      </c>
      <c r="J44" s="150">
        <f>SUM(J45:J61)-J53</f>
        <v>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67">
        <v>1</v>
      </c>
      <c r="B53" s="358"/>
      <c r="C53" s="358"/>
      <c r="D53" s="358"/>
      <c r="E53" s="358"/>
      <c r="F53" s="359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6.9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9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9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9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9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9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9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26.4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6.4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26.4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9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9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64">
        <v>1</v>
      </c>
      <c r="B88" s="365"/>
      <c r="C88" s="365"/>
      <c r="D88" s="365"/>
      <c r="E88" s="365"/>
      <c r="F88" s="366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3.0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3.05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3.05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3.0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3.0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3.0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 ht="13.05" customHeight="1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0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4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57">
        <v>1</v>
      </c>
      <c r="B129" s="358"/>
      <c r="C129" s="358"/>
      <c r="D129" s="358"/>
      <c r="E129" s="358"/>
      <c r="F129" s="359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64300</v>
      </c>
      <c r="J130" s="128">
        <f>SUM(J131+J136+J141)</f>
        <v>20000</v>
      </c>
      <c r="K130" s="277">
        <f>SUM(K131+K136+K141)</f>
        <v>18324</v>
      </c>
      <c r="L130" s="278">
        <f>SUM(L131+L136+L141)</f>
        <v>18157.86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5.05" customHeight="1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64300</v>
      </c>
      <c r="J136" s="284">
        <f t="shared" si="14"/>
        <v>20000</v>
      </c>
      <c r="K136" s="285">
        <f t="shared" si="14"/>
        <v>18324</v>
      </c>
      <c r="L136" s="280">
        <f t="shared" si="14"/>
        <v>18157.86</v>
      </c>
      <c r="M136" s="3"/>
      <c r="N136" s="3"/>
      <c r="O136" s="3"/>
      <c r="P136" s="3"/>
      <c r="Q136" s="3"/>
    </row>
    <row r="137" spans="1:17" ht="25.05" customHeight="1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64300</v>
      </c>
      <c r="J137" s="286">
        <f t="shared" si="14"/>
        <v>20000</v>
      </c>
      <c r="K137" s="277">
        <f t="shared" si="14"/>
        <v>18324</v>
      </c>
      <c r="L137" s="278">
        <f t="shared" si="14"/>
        <v>18157.86</v>
      </c>
      <c r="M137" s="3"/>
      <c r="N137" s="3"/>
      <c r="O137" s="3"/>
      <c r="P137" s="3"/>
      <c r="Q137" s="3"/>
    </row>
    <row r="138" spans="1:17" ht="25.05" customHeight="1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64300</v>
      </c>
      <c r="J138" s="286">
        <f>SUM(J139:J140)</f>
        <v>20000</v>
      </c>
      <c r="K138" s="277">
        <f>SUM(K139:K140)</f>
        <v>18324</v>
      </c>
      <c r="L138" s="278">
        <f>SUM(L139:L140)</f>
        <v>18157.86</v>
      </c>
      <c r="M138" s="3"/>
      <c r="N138" s="3"/>
      <c r="O138" s="3"/>
      <c r="P138" s="3"/>
      <c r="Q138" s="3"/>
    </row>
    <row r="139" spans="1:17" ht="13.05" customHeight="1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>
        <v>64300</v>
      </c>
      <c r="J139" s="133">
        <v>20000</v>
      </c>
      <c r="K139" s="269">
        <v>18324</v>
      </c>
      <c r="L139" s="269">
        <v>18157.86</v>
      </c>
      <c r="M139" s="3"/>
      <c r="N139" s="3"/>
      <c r="O139" s="3"/>
      <c r="P139" s="3"/>
      <c r="Q139" s="3"/>
    </row>
    <row r="140" spans="1:17" ht="13.05" customHeight="1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 ht="13.05" customHeight="1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 ht="13.05" customHeight="1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 ht="13.05" customHeight="1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 ht="13.05" customHeight="1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 ht="13.05" customHeight="1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 ht="13.05" customHeight="1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 ht="13.05" customHeight="1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 ht="13.05" customHeight="1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 ht="13.05" customHeight="1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 ht="13.05" customHeight="1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 ht="13.05" customHeight="1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 ht="13.05" customHeight="1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 ht="13.05" customHeight="1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 ht="13.05" customHeight="1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7.799999999999997" customHeight="1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40.799999999999997" customHeight="1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3.0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3.0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3.0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9.8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3.0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3.0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3.0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67">
        <v>1</v>
      </c>
      <c r="B169" s="358"/>
      <c r="C169" s="358"/>
      <c r="D169" s="358"/>
      <c r="E169" s="358"/>
      <c r="F169" s="359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9.6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3.9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3.9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3.9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3.9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3.9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3.9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57">
        <v>1</v>
      </c>
      <c r="B207" s="358"/>
      <c r="C207" s="358"/>
      <c r="D207" s="358"/>
      <c r="E207" s="358"/>
      <c r="F207" s="359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9.4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3.9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3.9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3.9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3.9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3.9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3.9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3.9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3.9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3.9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3.9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57">
        <v>1</v>
      </c>
      <c r="B246" s="358"/>
      <c r="C246" s="358"/>
      <c r="D246" s="358"/>
      <c r="E246" s="358"/>
      <c r="F246" s="359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19.2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57">
        <v>1</v>
      </c>
      <c r="B286" s="358"/>
      <c r="C286" s="358"/>
      <c r="D286" s="358"/>
      <c r="E286" s="358"/>
      <c r="F286" s="359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2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5.0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5.0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3.0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 ht="13.0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 ht="13.0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5.05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5.0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2.6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1.4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2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4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4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4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0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0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0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0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0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0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4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4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2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3.05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3.0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57">
        <v>1</v>
      </c>
      <c r="B327" s="358"/>
      <c r="C327" s="358"/>
      <c r="D327" s="358"/>
      <c r="E327" s="358"/>
      <c r="F327" s="359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64300</v>
      </c>
      <c r="J344" s="141">
        <f>SUM(J30+J172)</f>
        <v>20000</v>
      </c>
      <c r="K344" s="141">
        <f>SUM(K30+K172)</f>
        <v>18324</v>
      </c>
      <c r="L344" s="272">
        <f>SUM(L30+L172)</f>
        <v>18157.86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26.4">
      <c r="A347" s="9"/>
      <c r="B347" s="97"/>
      <c r="C347" s="97"/>
      <c r="D347" s="184"/>
      <c r="E347" s="184"/>
      <c r="F347" s="184"/>
      <c r="G347" s="297" t="s">
        <v>219</v>
      </c>
      <c r="H347" s="27"/>
      <c r="I347" s="3"/>
      <c r="J347" s="3"/>
      <c r="K347" s="82" t="s">
        <v>220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74" t="s">
        <v>133</v>
      </c>
      <c r="L348" s="374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197</v>
      </c>
      <c r="H350" s="3"/>
      <c r="I350" s="161"/>
      <c r="J350" s="3"/>
      <c r="K350" s="262" t="s">
        <v>198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75" t="s">
        <v>175</v>
      </c>
      <c r="E351" s="376"/>
      <c r="F351" s="376"/>
      <c r="G351" s="376"/>
      <c r="H351" s="251"/>
      <c r="I351" s="186" t="s">
        <v>132</v>
      </c>
      <c r="J351" s="253"/>
      <c r="K351" s="374" t="s">
        <v>133</v>
      </c>
      <c r="L351" s="374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  <protectedRange sqref="G6:K6" name="Range62_1_1"/>
    <protectedRange sqref="A9:L9" name="Range69_1_1"/>
    <protectedRange sqref="G347:L347" name="Range74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5118110236220474" right="0.11811023622047245" top="0.47244094488188981" bottom="0.59055118110236227" header="0.23622047244094491" footer="0.11811023622047245"/>
  <pageSetup orientation="portrait" verticalDpi="0" r:id="rId1"/>
  <headerFooter>
    <oddHeader>Puslapių 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AJ828"/>
  <sheetViews>
    <sheetView tabSelected="1" topLeftCell="A25" workbookViewId="0">
      <selection activeCell="T40" sqref="T40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9.5546875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80" t="s">
        <v>191</v>
      </c>
      <c r="H6" s="381"/>
      <c r="I6" s="381"/>
      <c r="J6" s="381"/>
      <c r="K6" s="381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34" t="s">
        <v>173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55" t="s">
        <v>161</v>
      </c>
      <c r="H8" s="355"/>
      <c r="I8" s="355"/>
      <c r="J8" s="355"/>
      <c r="K8" s="355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3" t="s">
        <v>231</v>
      </c>
      <c r="B9" s="353"/>
      <c r="C9" s="353"/>
      <c r="D9" s="353"/>
      <c r="E9" s="353"/>
      <c r="F9" s="353"/>
      <c r="G9" s="353"/>
      <c r="H9" s="353"/>
      <c r="I9" s="353"/>
      <c r="J9" s="353"/>
      <c r="K9" s="353"/>
      <c r="L9" s="353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54" t="s">
        <v>230</v>
      </c>
      <c r="H10" s="354"/>
      <c r="I10" s="354"/>
      <c r="J10" s="354"/>
      <c r="K10" s="354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6" t="s">
        <v>162</v>
      </c>
      <c r="H11" s="356"/>
      <c r="I11" s="356"/>
      <c r="J11" s="356"/>
      <c r="K11" s="35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.6" customHeight="1">
      <c r="B13" s="353" t="s">
        <v>5</v>
      </c>
      <c r="C13" s="353"/>
      <c r="D13" s="353"/>
      <c r="E13" s="353"/>
      <c r="F13" s="353"/>
      <c r="G13" s="353"/>
      <c r="H13" s="353"/>
      <c r="I13" s="353"/>
      <c r="J13" s="353"/>
      <c r="K13" s="353"/>
      <c r="L13" s="35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4" t="s">
        <v>232</v>
      </c>
      <c r="H15" s="354"/>
      <c r="I15" s="354"/>
      <c r="J15" s="354"/>
      <c r="K15" s="354"/>
      <c r="M15" s="3"/>
      <c r="N15" s="3"/>
      <c r="O15" s="3"/>
      <c r="P15" s="3"/>
    </row>
    <row r="16" spans="1:36" ht="11.25" customHeight="1">
      <c r="G16" s="347" t="s">
        <v>199</v>
      </c>
      <c r="H16" s="347"/>
      <c r="I16" s="347"/>
      <c r="J16" s="347"/>
      <c r="K16" s="347"/>
      <c r="M16" s="3"/>
      <c r="N16" s="3"/>
      <c r="O16" s="3"/>
      <c r="P16" s="3"/>
    </row>
    <row r="17" spans="1:17">
      <c r="A17" s="253"/>
      <c r="B17" s="255"/>
      <c r="C17" s="255"/>
      <c r="D17" s="255"/>
      <c r="E17" s="382" t="s">
        <v>208</v>
      </c>
      <c r="F17" s="382"/>
      <c r="G17" s="382"/>
      <c r="H17" s="382"/>
      <c r="I17" s="382"/>
      <c r="J17" s="382"/>
      <c r="K17" s="382"/>
      <c r="L17" s="255"/>
      <c r="M17" s="3"/>
      <c r="N17" s="3"/>
      <c r="O17" s="3"/>
      <c r="P17" s="3"/>
    </row>
    <row r="18" spans="1:17" ht="13.8">
      <c r="A18" s="360" t="s">
        <v>177</v>
      </c>
      <c r="B18" s="360"/>
      <c r="C18" s="360"/>
      <c r="D18" s="360"/>
      <c r="E18" s="360"/>
      <c r="F18" s="360"/>
      <c r="G18" s="360"/>
      <c r="H18" s="360"/>
      <c r="I18" s="360"/>
      <c r="J18" s="360"/>
      <c r="K18" s="360"/>
      <c r="L18" s="360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3" t="s">
        <v>212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 t="s">
        <v>206</v>
      </c>
      <c r="M21" s="104"/>
      <c r="N21" s="3"/>
      <c r="O21" s="3"/>
      <c r="P21" s="3"/>
    </row>
    <row r="22" spans="1:17" ht="13.8">
      <c r="A22" s="3"/>
      <c r="B22" s="3"/>
      <c r="C22" s="377"/>
      <c r="D22" s="379"/>
      <c r="E22" s="379"/>
      <c r="F22" s="379"/>
      <c r="G22" s="379"/>
      <c r="H22" s="379"/>
      <c r="I22" s="379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209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48" t="s">
        <v>7</v>
      </c>
      <c r="H25" s="348"/>
      <c r="I25" s="266" t="s">
        <v>210</v>
      </c>
      <c r="J25" s="258" t="s">
        <v>211</v>
      </c>
      <c r="K25" s="259" t="s">
        <v>195</v>
      </c>
      <c r="L25" s="259" t="s">
        <v>195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336" t="s">
        <v>2</v>
      </c>
      <c r="B27" s="337"/>
      <c r="C27" s="338"/>
      <c r="D27" s="338"/>
      <c r="E27" s="338"/>
      <c r="F27" s="338"/>
      <c r="G27" s="341" t="s">
        <v>3</v>
      </c>
      <c r="H27" s="343" t="s">
        <v>143</v>
      </c>
      <c r="I27" s="345" t="s">
        <v>147</v>
      </c>
      <c r="J27" s="346"/>
      <c r="K27" s="370" t="s">
        <v>144</v>
      </c>
      <c r="L27" s="368" t="s">
        <v>168</v>
      </c>
      <c r="M27" s="105"/>
      <c r="N27" s="3"/>
      <c r="O27" s="3"/>
      <c r="P27" s="3"/>
    </row>
    <row r="28" spans="1:17" ht="22.8">
      <c r="A28" s="339"/>
      <c r="B28" s="340"/>
      <c r="C28" s="340"/>
      <c r="D28" s="340"/>
      <c r="E28" s="340"/>
      <c r="F28" s="340"/>
      <c r="G28" s="342"/>
      <c r="H28" s="344"/>
      <c r="I28" s="182" t="s">
        <v>142</v>
      </c>
      <c r="J28" s="183" t="s">
        <v>141</v>
      </c>
      <c r="K28" s="371"/>
      <c r="L28" s="369"/>
      <c r="M28" s="3"/>
      <c r="N28" s="3"/>
      <c r="O28" s="3"/>
      <c r="P28" s="3"/>
      <c r="Q28" s="3"/>
    </row>
    <row r="29" spans="1:17">
      <c r="A29" s="361" t="s">
        <v>139</v>
      </c>
      <c r="B29" s="362"/>
      <c r="C29" s="362"/>
      <c r="D29" s="362"/>
      <c r="E29" s="362"/>
      <c r="F29" s="363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479700</v>
      </c>
      <c r="J30" s="274">
        <f>SUM(J31+J41+J62+J83+J91+J107+J130+J146+J155)</f>
        <v>136000</v>
      </c>
      <c r="K30" s="273">
        <f>SUM(K31+K41+K62+K83+K91+K107+K130+K146+K155)</f>
        <v>94250</v>
      </c>
      <c r="L30" s="274">
        <f>SUM(L31+L41+L62+L83+L91+L107+L130+L146+L155)</f>
        <v>93214.329999999987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479700</v>
      </c>
      <c r="J31" s="274">
        <f>SUM(J32+J37)</f>
        <v>136000</v>
      </c>
      <c r="K31" s="275">
        <f>SUM(K32+K37)</f>
        <v>94250</v>
      </c>
      <c r="L31" s="276">
        <f>SUM(L32+L37)</f>
        <v>93214.329999999987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415300</v>
      </c>
      <c r="J32" s="278">
        <f t="shared" ref="J32:L33" si="0">SUM(J33)</f>
        <v>103800</v>
      </c>
      <c r="K32" s="277">
        <f t="shared" si="0"/>
        <v>73480</v>
      </c>
      <c r="L32" s="278">
        <f t="shared" si="0"/>
        <v>72457.649999999994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415300</v>
      </c>
      <c r="J33" s="278">
        <f t="shared" si="0"/>
        <v>103800</v>
      </c>
      <c r="K33" s="277">
        <f t="shared" si="0"/>
        <v>73480</v>
      </c>
      <c r="L33" s="278">
        <f t="shared" si="0"/>
        <v>72457.649999999994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415300</v>
      </c>
      <c r="J34" s="278">
        <f>SUM(J35:J36)</f>
        <v>103800</v>
      </c>
      <c r="K34" s="277">
        <f>SUM(K35:K36)</f>
        <v>73480</v>
      </c>
      <c r="L34" s="278">
        <f>SUM(L35:L36)</f>
        <v>72457.649999999994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>
        <v>415300</v>
      </c>
      <c r="J35" s="114">
        <v>103800</v>
      </c>
      <c r="K35" s="114">
        <v>73480</v>
      </c>
      <c r="L35" s="114">
        <v>72457.649999999994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64400</v>
      </c>
      <c r="J37" s="278">
        <f t="shared" ref="J37:L38" si="1">J38</f>
        <v>32200</v>
      </c>
      <c r="K37" s="277">
        <f t="shared" si="1"/>
        <v>20770</v>
      </c>
      <c r="L37" s="278">
        <f t="shared" si="1"/>
        <v>20756.68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64400</v>
      </c>
      <c r="J38" s="278">
        <f t="shared" si="1"/>
        <v>32200</v>
      </c>
      <c r="K38" s="278">
        <f t="shared" si="1"/>
        <v>20770</v>
      </c>
      <c r="L38" s="278">
        <f t="shared" si="1"/>
        <v>20756.68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64400</v>
      </c>
      <c r="J39" s="278">
        <f>J40</f>
        <v>32200</v>
      </c>
      <c r="K39" s="278">
        <f>K40</f>
        <v>20770</v>
      </c>
      <c r="L39" s="278">
        <f>L40</f>
        <v>20756.68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>
        <v>64400</v>
      </c>
      <c r="J40" s="270">
        <v>32200</v>
      </c>
      <c r="K40" s="269">
        <v>20770</v>
      </c>
      <c r="L40" s="269">
        <v>20756.68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0</v>
      </c>
      <c r="J44" s="150">
        <f>SUM(J45:J61)-J53</f>
        <v>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67">
        <v>1</v>
      </c>
      <c r="B53" s="358"/>
      <c r="C53" s="358"/>
      <c r="D53" s="358"/>
      <c r="E53" s="358"/>
      <c r="F53" s="359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0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30.6" customHeight="1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8.8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0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0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0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0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6.0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0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0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0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0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0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0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0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0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0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0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0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0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0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0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1.2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9.4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0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0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0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0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0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0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64">
        <v>1</v>
      </c>
      <c r="B88" s="365"/>
      <c r="C88" s="365"/>
      <c r="D88" s="365"/>
      <c r="E88" s="365"/>
      <c r="F88" s="366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3.0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3.05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3.05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3.0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3.0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3.0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 ht="13.05" customHeight="1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0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 ht="13.05" customHeight="1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 ht="13.05" customHeight="1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3.0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3.0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 ht="13.05" customHeight="1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4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57">
        <v>1</v>
      </c>
      <c r="B129" s="358"/>
      <c r="C129" s="358"/>
      <c r="D129" s="358"/>
      <c r="E129" s="358"/>
      <c r="F129" s="359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129">
        <f>SUM(K131+K136+K141)</f>
        <v>0</v>
      </c>
      <c r="L130" s="127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9.8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67">
        <v>1</v>
      </c>
      <c r="B169" s="358"/>
      <c r="C169" s="358"/>
      <c r="D169" s="358"/>
      <c r="E169" s="358"/>
      <c r="F169" s="359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3.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3.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3.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3.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3.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3.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3.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3.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3.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3.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3.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3.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3.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3.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3.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0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6.0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6.0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6.0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6.0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0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6.0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6.0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6.0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6.0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43.8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6.0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6.0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6.0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6.0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6.0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6.0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57">
        <v>1</v>
      </c>
      <c r="B207" s="358"/>
      <c r="C207" s="358"/>
      <c r="D207" s="358"/>
      <c r="E207" s="358"/>
      <c r="F207" s="359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 ht="14.5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 ht="14.5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 ht="14.5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 ht="14.5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14.5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4.5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3.9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3.9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3.9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3.9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3.9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3.9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3.9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3.9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3.9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3.9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57">
        <v>1</v>
      </c>
      <c r="B246" s="358"/>
      <c r="C246" s="358"/>
      <c r="D246" s="358"/>
      <c r="E246" s="358"/>
      <c r="F246" s="359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15" customHeight="1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1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15" customHeight="1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 ht="15" customHeight="1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 ht="15" customHeight="1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 ht="1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 ht="1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 ht="15" customHeight="1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 ht="15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 ht="15" customHeight="1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 ht="15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 ht="15" customHeight="1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 ht="15" customHeight="1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 ht="15" customHeight="1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 ht="1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 ht="1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 ht="1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 ht="15" customHeight="1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 ht="1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1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18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18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18.600000000000001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57">
        <v>1</v>
      </c>
      <c r="B286" s="358"/>
      <c r="C286" s="358"/>
      <c r="D286" s="358"/>
      <c r="E286" s="358"/>
      <c r="F286" s="359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1.4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4.6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5.2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3.2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5.2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3.0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3.0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3.0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3.0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3.0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3.0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 ht="13.05" customHeight="1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3.0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 ht="13.05" customHeight="1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3.0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6.4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6.4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6.4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1.4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1.4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1.4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2.6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2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8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4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4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2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2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2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57">
        <v>1</v>
      </c>
      <c r="B327" s="358"/>
      <c r="C327" s="358"/>
      <c r="D327" s="358"/>
      <c r="E327" s="358"/>
      <c r="F327" s="359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309">
        <f>SUM(I30+I172)</f>
        <v>479700</v>
      </c>
      <c r="J344" s="271">
        <f>SUM(J30+J172)</f>
        <v>136000</v>
      </c>
      <c r="K344" s="271">
        <f>SUM(K30+K172)</f>
        <v>94250</v>
      </c>
      <c r="L344" s="272">
        <f>SUM(L30+L172)</f>
        <v>93214.329999999987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26.4">
      <c r="A347" s="9"/>
      <c r="B347" s="97"/>
      <c r="C347" s="97"/>
      <c r="D347" s="184"/>
      <c r="E347" s="184"/>
      <c r="F347" s="184"/>
      <c r="G347" s="297" t="s">
        <v>219</v>
      </c>
      <c r="H347" s="27"/>
      <c r="I347" s="3"/>
      <c r="J347" s="3"/>
      <c r="K347" s="82" t="s">
        <v>220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74" t="s">
        <v>133</v>
      </c>
      <c r="L348" s="374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197</v>
      </c>
      <c r="H350" s="3"/>
      <c r="I350" s="161"/>
      <c r="J350" s="3"/>
      <c r="K350" s="262" t="s">
        <v>198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75" t="s">
        <v>175</v>
      </c>
      <c r="E351" s="376"/>
      <c r="F351" s="376"/>
      <c r="G351" s="376"/>
      <c r="H351" s="251"/>
      <c r="I351" s="186" t="s">
        <v>132</v>
      </c>
      <c r="J351" s="253"/>
      <c r="K351" s="374" t="s">
        <v>133</v>
      </c>
      <c r="L351" s="374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 J35:L35" name="Islaidos 2.1"/>
    <protectedRange sqref="I45:I51 J36:L36 I40:L40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22 G19:G20" name="Range73"/>
    <protectedRange sqref="I223:L225" name="Range55"/>
    <protectedRange sqref="G6:K6" name="Range62_1_1"/>
    <protectedRange sqref="A9:L9" name="Range69_1_1"/>
    <protectedRange sqref="G347:L347" name="Range74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5118110236220474" right="0.11811023622047245" top="0.47244094488188981" bottom="0.59055118110236227" header="0.23622047244094491" footer="0.11811023622047245"/>
  <pageSetup orientation="portrait" verticalDpi="0" r:id="rId1"/>
  <headerFooter>
    <oddHeader>Puslapių 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F0"/>
  </sheetPr>
  <dimension ref="A1:AJ828"/>
  <sheetViews>
    <sheetView topLeftCell="A27" workbookViewId="0">
      <selection activeCell="R44" sqref="R44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10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80" t="s">
        <v>191</v>
      </c>
      <c r="H6" s="381"/>
      <c r="I6" s="381"/>
      <c r="J6" s="381"/>
      <c r="K6" s="381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34" t="s">
        <v>173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55" t="s">
        <v>161</v>
      </c>
      <c r="H8" s="355"/>
      <c r="I8" s="355"/>
      <c r="J8" s="355"/>
      <c r="K8" s="355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3" t="s">
        <v>231</v>
      </c>
      <c r="B9" s="353"/>
      <c r="C9" s="353"/>
      <c r="D9" s="353"/>
      <c r="E9" s="353"/>
      <c r="F9" s="353"/>
      <c r="G9" s="353"/>
      <c r="H9" s="353"/>
      <c r="I9" s="353"/>
      <c r="J9" s="353"/>
      <c r="K9" s="353"/>
      <c r="L9" s="353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54" t="s">
        <v>230</v>
      </c>
      <c r="H10" s="354"/>
      <c r="I10" s="354"/>
      <c r="J10" s="354"/>
      <c r="K10" s="354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6" t="s">
        <v>162</v>
      </c>
      <c r="H11" s="356"/>
      <c r="I11" s="356"/>
      <c r="J11" s="356"/>
      <c r="K11" s="35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" customHeight="1">
      <c r="B13" s="353" t="s">
        <v>5</v>
      </c>
      <c r="C13" s="353"/>
      <c r="D13" s="353"/>
      <c r="E13" s="353"/>
      <c r="F13" s="353"/>
      <c r="G13" s="353"/>
      <c r="H13" s="353"/>
      <c r="I13" s="353"/>
      <c r="J13" s="353"/>
      <c r="K13" s="353"/>
      <c r="L13" s="35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267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4" t="s">
        <v>232</v>
      </c>
      <c r="H15" s="354"/>
      <c r="I15" s="354"/>
      <c r="J15" s="354"/>
      <c r="K15" s="354"/>
      <c r="M15" s="3"/>
      <c r="N15" s="3"/>
      <c r="O15" s="3"/>
      <c r="P15" s="3"/>
    </row>
    <row r="16" spans="1:36" ht="11.25" customHeight="1">
      <c r="G16" s="347" t="s">
        <v>214</v>
      </c>
      <c r="H16" s="347"/>
      <c r="I16" s="347"/>
      <c r="J16" s="347"/>
      <c r="K16" s="347"/>
      <c r="M16" s="3"/>
      <c r="N16" s="3"/>
      <c r="O16" s="3"/>
      <c r="P16" s="3"/>
    </row>
    <row r="17" spans="1:17">
      <c r="A17" s="253"/>
      <c r="B17" s="255"/>
      <c r="C17" s="255"/>
      <c r="D17" s="255"/>
      <c r="E17" s="382" t="s">
        <v>208</v>
      </c>
      <c r="F17" s="382"/>
      <c r="G17" s="382"/>
      <c r="H17" s="382"/>
      <c r="I17" s="382"/>
      <c r="J17" s="382"/>
      <c r="K17" s="382"/>
      <c r="L17" s="255"/>
      <c r="M17" s="3"/>
      <c r="N17" s="3"/>
      <c r="O17" s="3"/>
      <c r="P17" s="3"/>
    </row>
    <row r="18" spans="1:17" ht="13.8">
      <c r="A18" s="360" t="s">
        <v>177</v>
      </c>
      <c r="B18" s="360"/>
      <c r="C18" s="360"/>
      <c r="D18" s="360"/>
      <c r="E18" s="360"/>
      <c r="F18" s="360"/>
      <c r="G18" s="360"/>
      <c r="H18" s="360"/>
      <c r="I18" s="360"/>
      <c r="J18" s="360"/>
      <c r="K18" s="360"/>
      <c r="L18" s="360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3" t="s">
        <v>215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>
        <v>188712831</v>
      </c>
      <c r="M21" s="104"/>
      <c r="N21" s="3"/>
      <c r="O21" s="3"/>
      <c r="P21" s="3"/>
    </row>
    <row r="22" spans="1:17" ht="13.8">
      <c r="A22" s="3"/>
      <c r="B22" s="3"/>
      <c r="C22" s="377"/>
      <c r="D22" s="379"/>
      <c r="E22" s="379"/>
      <c r="F22" s="379"/>
      <c r="G22" s="379"/>
      <c r="H22" s="379"/>
      <c r="I22" s="379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8" t="s">
        <v>209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48" t="s">
        <v>7</v>
      </c>
      <c r="H25" s="348"/>
      <c r="I25" s="260">
        <v>10</v>
      </c>
      <c r="J25" s="258" t="s">
        <v>195</v>
      </c>
      <c r="K25" s="259" t="s">
        <v>204</v>
      </c>
      <c r="L25" s="259" t="s">
        <v>204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336" t="s">
        <v>2</v>
      </c>
      <c r="B27" s="337"/>
      <c r="C27" s="338"/>
      <c r="D27" s="338"/>
      <c r="E27" s="338"/>
      <c r="F27" s="338"/>
      <c r="G27" s="341" t="s">
        <v>3</v>
      </c>
      <c r="H27" s="343" t="s">
        <v>143</v>
      </c>
      <c r="I27" s="345" t="s">
        <v>147</v>
      </c>
      <c r="J27" s="346"/>
      <c r="K27" s="370" t="s">
        <v>144</v>
      </c>
      <c r="L27" s="368" t="s">
        <v>168</v>
      </c>
      <c r="M27" s="105"/>
      <c r="N27" s="3"/>
      <c r="O27" s="3"/>
      <c r="P27" s="3"/>
    </row>
    <row r="28" spans="1:17" ht="22.8">
      <c r="A28" s="339"/>
      <c r="B28" s="340"/>
      <c r="C28" s="340"/>
      <c r="D28" s="340"/>
      <c r="E28" s="340"/>
      <c r="F28" s="340"/>
      <c r="G28" s="342"/>
      <c r="H28" s="344"/>
      <c r="I28" s="182" t="s">
        <v>142</v>
      </c>
      <c r="J28" s="183" t="s">
        <v>141</v>
      </c>
      <c r="K28" s="371"/>
      <c r="L28" s="369"/>
      <c r="M28" s="3"/>
      <c r="N28" s="3"/>
      <c r="O28" s="3"/>
      <c r="P28" s="3"/>
      <c r="Q28" s="3"/>
    </row>
    <row r="29" spans="1:17">
      <c r="A29" s="361" t="s">
        <v>139</v>
      </c>
      <c r="B29" s="362"/>
      <c r="C29" s="362"/>
      <c r="D29" s="362"/>
      <c r="E29" s="362"/>
      <c r="F29" s="363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147700</v>
      </c>
      <c r="J30" s="274">
        <f>SUM(J31+J41+J62+J83+J91+J107+J130+J146+J155)</f>
        <v>33700</v>
      </c>
      <c r="K30" s="273">
        <f>SUM(K31+K41+K62+K83+K91+K107+K130+K146+K155)</f>
        <v>22400</v>
      </c>
      <c r="L30" s="274">
        <f>SUM(L31+L41+L62+L83+L91+L107+L130+L146+L155)</f>
        <v>21205.79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274">
        <f>SUM(I32+I37)</f>
        <v>134800</v>
      </c>
      <c r="J31" s="274">
        <f>SUM(J32+J37)</f>
        <v>33700</v>
      </c>
      <c r="K31" s="275">
        <f>SUM(K32+K37)</f>
        <v>22400</v>
      </c>
      <c r="L31" s="276">
        <f>SUM(L32+L37)</f>
        <v>21205.79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278">
        <f>SUM(I33)</f>
        <v>102900</v>
      </c>
      <c r="J32" s="278">
        <f t="shared" ref="J32:L33" si="0">SUM(J33)</f>
        <v>25700</v>
      </c>
      <c r="K32" s="277">
        <f t="shared" si="0"/>
        <v>17600</v>
      </c>
      <c r="L32" s="278">
        <f t="shared" si="0"/>
        <v>16543.080000000002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278">
        <f>SUM(I34)</f>
        <v>102900</v>
      </c>
      <c r="J33" s="278">
        <f t="shared" si="0"/>
        <v>25700</v>
      </c>
      <c r="K33" s="277">
        <f t="shared" si="0"/>
        <v>17600</v>
      </c>
      <c r="L33" s="278">
        <f t="shared" si="0"/>
        <v>16543.080000000002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277">
        <f>SUM(I35:I36)</f>
        <v>102900</v>
      </c>
      <c r="J34" s="278">
        <f>SUM(J35:J36)</f>
        <v>25700</v>
      </c>
      <c r="K34" s="277">
        <f>SUM(K35:K36)</f>
        <v>17600</v>
      </c>
      <c r="L34" s="278">
        <f>SUM(L35:L36)</f>
        <v>16543.080000000002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302">
        <v>102900</v>
      </c>
      <c r="J35" s="269">
        <v>25700</v>
      </c>
      <c r="K35" s="269">
        <v>17600</v>
      </c>
      <c r="L35" s="269">
        <v>16543.080000000002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277">
        <f>I38</f>
        <v>31900</v>
      </c>
      <c r="J37" s="278">
        <f t="shared" ref="J37:L38" si="1">J38</f>
        <v>8000</v>
      </c>
      <c r="K37" s="277">
        <f t="shared" si="1"/>
        <v>4800</v>
      </c>
      <c r="L37" s="278">
        <f t="shared" si="1"/>
        <v>4662.71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277">
        <f>I39</f>
        <v>31900</v>
      </c>
      <c r="J38" s="278">
        <f t="shared" si="1"/>
        <v>8000</v>
      </c>
      <c r="K38" s="278">
        <f t="shared" si="1"/>
        <v>4800</v>
      </c>
      <c r="L38" s="278">
        <f t="shared" si="1"/>
        <v>4662.71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278">
        <f>I40</f>
        <v>31900</v>
      </c>
      <c r="J39" s="278">
        <f>J40</f>
        <v>8000</v>
      </c>
      <c r="K39" s="278">
        <f>K40</f>
        <v>4800</v>
      </c>
      <c r="L39" s="278">
        <f>L40</f>
        <v>4662.71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270">
        <v>31900</v>
      </c>
      <c r="J40" s="269">
        <v>8000</v>
      </c>
      <c r="K40" s="269">
        <v>4800</v>
      </c>
      <c r="L40" s="269">
        <v>4662.71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12500</v>
      </c>
      <c r="J41" s="283">
        <f t="shared" si="2"/>
        <v>0</v>
      </c>
      <c r="K41" s="279">
        <f t="shared" si="2"/>
        <v>0</v>
      </c>
      <c r="L41" s="279">
        <f t="shared" si="2"/>
        <v>0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12500</v>
      </c>
      <c r="J42" s="277">
        <f t="shared" si="2"/>
        <v>0</v>
      </c>
      <c r="K42" s="278">
        <f t="shared" si="2"/>
        <v>0</v>
      </c>
      <c r="L42" s="277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12500</v>
      </c>
      <c r="J43" s="277">
        <f t="shared" si="2"/>
        <v>0</v>
      </c>
      <c r="K43" s="280">
        <f t="shared" si="2"/>
        <v>0</v>
      </c>
      <c r="L43" s="280">
        <f t="shared" si="2"/>
        <v>0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98">
        <f>SUM(I45:I61)-I53</f>
        <v>12500</v>
      </c>
      <c r="J44" s="281">
        <f>SUM(J45:J61)-J53</f>
        <v>0</v>
      </c>
      <c r="K44" s="281">
        <f>SUM(K45:K61)-K53</f>
        <v>0</v>
      </c>
      <c r="L44" s="282">
        <f>SUM(L45:L61)-L53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269">
        <v>6700</v>
      </c>
      <c r="J51" s="269"/>
      <c r="K51" s="269"/>
      <c r="L51" s="269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67">
        <v>1</v>
      </c>
      <c r="B53" s="358"/>
      <c r="C53" s="358"/>
      <c r="D53" s="358"/>
      <c r="E53" s="358"/>
      <c r="F53" s="359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0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0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0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0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0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5800</v>
      </c>
      <c r="J61" s="269"/>
      <c r="K61" s="269"/>
      <c r="L61" s="269"/>
      <c r="M61" s="3"/>
      <c r="N61" s="3"/>
      <c r="O61" s="3"/>
      <c r="P61" s="3"/>
      <c r="Q61" s="3"/>
    </row>
    <row r="62" spans="1:17" ht="16.0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0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0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0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0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0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0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30.6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31.8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0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0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0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0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0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0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0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0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0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1.2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9.4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0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0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0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0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0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0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64">
        <v>1</v>
      </c>
      <c r="B88" s="365"/>
      <c r="C88" s="365"/>
      <c r="D88" s="365"/>
      <c r="E88" s="365"/>
      <c r="F88" s="366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3.0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3.05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3.05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3.0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3.0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3.0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 ht="13.05" customHeight="1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0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 ht="13.05" customHeight="1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 ht="13.05" customHeight="1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3.0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3.0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 ht="13.05" customHeight="1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4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57">
        <v>1</v>
      </c>
      <c r="B129" s="358"/>
      <c r="C129" s="358"/>
      <c r="D129" s="358"/>
      <c r="E129" s="358"/>
      <c r="F129" s="359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277">
        <f>SUM(I131+I136+I141)</f>
        <v>400</v>
      </c>
      <c r="J130" s="286">
        <f>SUM(J131+J136+J141)</f>
        <v>0</v>
      </c>
      <c r="K130" s="277">
        <f>SUM(K131+K136+K141)</f>
        <v>0</v>
      </c>
      <c r="L130" s="278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400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400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400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>
        <v>400</v>
      </c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277">
        <f>I142</f>
        <v>0</v>
      </c>
      <c r="J141" s="286">
        <f t="shared" ref="J141:L142" si="15">J142</f>
        <v>0</v>
      </c>
      <c r="K141" s="277">
        <f t="shared" si="15"/>
        <v>0</v>
      </c>
      <c r="L141" s="278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282">
        <f>I143</f>
        <v>0</v>
      </c>
      <c r="J142" s="281">
        <f t="shared" si="15"/>
        <v>0</v>
      </c>
      <c r="K142" s="282">
        <f t="shared" si="15"/>
        <v>0</v>
      </c>
      <c r="L142" s="298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277">
        <f>SUM(I144:I145)</f>
        <v>0</v>
      </c>
      <c r="J143" s="286">
        <f>SUM(J144:J145)</f>
        <v>0</v>
      </c>
      <c r="K143" s="277">
        <f>SUM(K144:K145)</f>
        <v>0</v>
      </c>
      <c r="L143" s="278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307"/>
      <c r="J144" s="308"/>
      <c r="K144" s="308"/>
      <c r="L144" s="308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3.0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3.0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3.0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4" customHeight="1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24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3.0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3.0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3.0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67">
        <v>1</v>
      </c>
      <c r="B169" s="358"/>
      <c r="C169" s="358"/>
      <c r="D169" s="358"/>
      <c r="E169" s="358"/>
      <c r="F169" s="359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8.2" customHeight="1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5.8" customHeight="1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3.9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3.9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3.9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3.9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3.9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3.9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3.9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3.9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3.9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3.9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3.9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3.9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3.9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3.9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3.9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3.9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3.9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3.9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45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6.0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6.0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6.0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6.0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6.0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6.0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57">
        <v>1</v>
      </c>
      <c r="B207" s="358"/>
      <c r="C207" s="358"/>
      <c r="D207" s="358"/>
      <c r="E207" s="358"/>
      <c r="F207" s="359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30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8.2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9.4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30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57">
        <v>1</v>
      </c>
      <c r="B246" s="358"/>
      <c r="C246" s="358"/>
      <c r="D246" s="358"/>
      <c r="E246" s="358"/>
      <c r="F246" s="359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19.8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57">
        <v>1</v>
      </c>
      <c r="B286" s="358"/>
      <c r="C286" s="358"/>
      <c r="D286" s="358"/>
      <c r="E286" s="358"/>
      <c r="F286" s="359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0.8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5.2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4.6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4.6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.6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2.4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2.4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2.4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2.4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2.4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2.4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 ht="12.45" customHeight="1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2.4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 ht="12.45" customHeight="1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2.4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5.2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5.2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4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0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0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0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.6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.6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0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0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0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5.2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4.6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2.45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2.45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2.4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57">
        <v>1</v>
      </c>
      <c r="B327" s="358"/>
      <c r="C327" s="358"/>
      <c r="D327" s="358"/>
      <c r="E327" s="358"/>
      <c r="F327" s="359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309">
        <f>SUM(I30+I172)</f>
        <v>147700</v>
      </c>
      <c r="J344" s="271">
        <f>SUM(J30+J172)</f>
        <v>33700</v>
      </c>
      <c r="K344" s="271">
        <f>SUM(K30+K172)</f>
        <v>22400</v>
      </c>
      <c r="L344" s="272">
        <f>SUM(L30+L172)</f>
        <v>21205.79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26.4">
      <c r="A347" s="9"/>
      <c r="B347" s="97"/>
      <c r="C347" s="97"/>
      <c r="D347" s="184"/>
      <c r="E347" s="184"/>
      <c r="F347" s="184"/>
      <c r="G347" s="297" t="s">
        <v>219</v>
      </c>
      <c r="H347" s="27"/>
      <c r="I347" s="3"/>
      <c r="J347" s="3"/>
      <c r="K347" s="82" t="s">
        <v>220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74" t="s">
        <v>133</v>
      </c>
      <c r="L348" s="374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197</v>
      </c>
      <c r="H350" s="3"/>
      <c r="I350" s="161"/>
      <c r="J350" s="3"/>
      <c r="K350" s="262" t="s">
        <v>198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75" t="s">
        <v>175</v>
      </c>
      <c r="E351" s="376"/>
      <c r="F351" s="376"/>
      <c r="G351" s="376"/>
      <c r="H351" s="251"/>
      <c r="I351" s="186" t="s">
        <v>132</v>
      </c>
      <c r="J351" s="253"/>
      <c r="K351" s="374" t="s">
        <v>133</v>
      </c>
      <c r="L351" s="374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5:I51 J35:L36 I40:L40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  <protectedRange sqref="G6:K6" name="Range62_1_1"/>
    <protectedRange sqref="A9:L9" name="Range69_1_1"/>
    <protectedRange sqref="G347:L347" name="Range74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5118110236220474" right="0.11811023622047245" top="0.47244094488188981" bottom="0.59055118110236227" header="0.23622047244094491" footer="0.11811023622047245"/>
  <pageSetup orientation="portrait" verticalDpi="0" r:id="rId1"/>
  <headerFooter>
    <oddHeader>Puslapių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11</vt:i4>
      </vt:variant>
      <vt:variant>
        <vt:lpstr>Įvardinti diapazonai</vt:lpstr>
      </vt:variant>
      <vt:variant>
        <vt:i4>9</vt:i4>
      </vt:variant>
    </vt:vector>
  </HeadingPairs>
  <TitlesOfParts>
    <vt:vector size="20" baseType="lpstr">
      <vt:lpstr>f2</vt:lpstr>
      <vt:lpstr>f2 (2)</vt:lpstr>
      <vt:lpstr>f2 (3)</vt:lpstr>
      <vt:lpstr>SP</vt:lpstr>
      <vt:lpstr>6000470</vt:lpstr>
      <vt:lpstr>6000460</vt:lpstr>
      <vt:lpstr>6000160</vt:lpstr>
      <vt:lpstr>6000110</vt:lpstr>
      <vt:lpstr>6000092</vt:lpstr>
      <vt:lpstr>8000150</vt:lpstr>
      <vt:lpstr>6000726</vt:lpstr>
      <vt:lpstr>'6000092'!Spausdinti_pavadinimus</vt:lpstr>
      <vt:lpstr>'6000110'!Spausdinti_pavadinimus</vt:lpstr>
      <vt:lpstr>'6000160'!Spausdinti_pavadinimus</vt:lpstr>
      <vt:lpstr>'6000460'!Spausdinti_pavadinimus</vt:lpstr>
      <vt:lpstr>'6000470'!Spausdinti_pavadinimus</vt:lpstr>
      <vt:lpstr>'f2'!Spausdinti_pavadinimus</vt:lpstr>
      <vt:lpstr>'f2 (2)'!Spausdinti_pavadinimus</vt:lpstr>
      <vt:lpstr>'f2 (3)'!Spausdinti_pavadinimus</vt:lpstr>
      <vt:lpstr>SP!Spausdinti_pavadinimus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d.radzeviciene</cp:lastModifiedBy>
  <cp:lastPrinted>2016-04-14T12:51:03Z</cp:lastPrinted>
  <dcterms:created xsi:type="dcterms:W3CDTF">2004-04-07T10:43:01Z</dcterms:created>
  <dcterms:modified xsi:type="dcterms:W3CDTF">2016-04-14T12:53:05Z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